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fabion\Desktop\TVI - PROMOZIONE\SERIE D\"/>
    </mc:Choice>
  </mc:AlternateContent>
  <bookViews>
    <workbookView xWindow="0" yWindow="0" windowWidth="28800" windowHeight="11400" activeTab="14"/>
  </bookViews>
  <sheets>
    <sheet name="Serie A" sheetId="2" state="hidden" r:id="rId1"/>
    <sheet name="SvincoliA" sheetId="3" state="hidden" r:id="rId2"/>
    <sheet name="RoseMercA" sheetId="4" state="hidden" r:id="rId3"/>
    <sheet name="RoseSerieA" sheetId="1" r:id="rId4"/>
    <sheet name="RoseSerieB" sheetId="5" r:id="rId5"/>
    <sheet name="Serie B" sheetId="25" state="hidden" r:id="rId6"/>
    <sheet name="SvincoliB" sheetId="7" state="hidden" r:id="rId7"/>
    <sheet name="RoseMercB" sheetId="8" state="hidden" r:id="rId8"/>
    <sheet name="RoseSerieLP" sheetId="9" r:id="rId9"/>
    <sheet name="Serie C" sheetId="26" state="hidden" r:id="rId10"/>
    <sheet name="SvincoliLP" sheetId="11" state="hidden" r:id="rId11"/>
    <sheet name="RoseMercLP" sheetId="12" state="hidden" r:id="rId12"/>
    <sheet name="Serie D" sheetId="27" state="hidden" r:id="rId13"/>
    <sheet name="SvincoliD" sheetId="16" state="hidden" r:id="rId14"/>
    <sheet name="RoseSerieD" sheetId="13" r:id="rId15"/>
    <sheet name="RoseMercD" sheetId="15" state="hidden" r:id="rId16"/>
    <sheet name="Eccellenza" sheetId="28" state="hidden" r:id="rId17"/>
    <sheet name="SvincoliE" sheetId="20" state="hidden" r:id="rId18"/>
    <sheet name="RoseEcc" sheetId="19" r:id="rId19"/>
    <sheet name="RoseMercE" sheetId="24" state="hidden" r:id="rId20"/>
    <sheet name="Promozione" sheetId="29" state="hidden" r:id="rId21"/>
    <sheet name="SvincoliP" sheetId="32" state="hidden" r:id="rId22"/>
    <sheet name="RoseMercP" sheetId="31" state="hidden" r:id="rId23"/>
    <sheet name="RoseProm" sheetId="30" r:id="rId24"/>
  </sheets>
  <calcPr calcId="162913" iterateDelta="1E-4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7" i="9" l="1"/>
  <c r="T32" i="30"/>
  <c r="R32" i="30"/>
  <c r="P32" i="30"/>
  <c r="N32" i="30"/>
  <c r="L32" i="30"/>
  <c r="J32" i="30"/>
  <c r="H32" i="30"/>
  <c r="F32" i="30"/>
  <c r="D32" i="30"/>
  <c r="B32" i="30"/>
  <c r="T25" i="30"/>
  <c r="R25" i="30"/>
  <c r="P25" i="30"/>
  <c r="N25" i="30"/>
  <c r="L25" i="30"/>
  <c r="J25" i="30"/>
  <c r="H25" i="30"/>
  <c r="F25" i="30"/>
  <c r="D25" i="30"/>
  <c r="B25" i="30"/>
  <c r="T16" i="30"/>
  <c r="R16" i="30"/>
  <c r="P16" i="30"/>
  <c r="N16" i="30"/>
  <c r="L16" i="30"/>
  <c r="J16" i="30"/>
  <c r="H16" i="30"/>
  <c r="F16" i="30"/>
  <c r="D16" i="30"/>
  <c r="B16" i="30"/>
  <c r="T7" i="30"/>
  <c r="R7" i="30"/>
  <c r="R3" i="30"/>
  <c r="C6" i="29"/>
  <c r="P7" i="30"/>
  <c r="N7" i="30"/>
  <c r="L7" i="30"/>
  <c r="J7" i="30"/>
  <c r="J3" i="30"/>
  <c r="C9" i="29"/>
  <c r="H7" i="30"/>
  <c r="F7" i="30"/>
  <c r="D7" i="30"/>
  <c r="B7" i="30"/>
  <c r="B3" i="30"/>
  <c r="C3" i="29"/>
  <c r="T3" i="30"/>
  <c r="P3" i="30"/>
  <c r="N3" i="30"/>
  <c r="C12" i="29"/>
  <c r="L3" i="30"/>
  <c r="H3" i="30"/>
  <c r="F3" i="30"/>
  <c r="D3" i="30"/>
  <c r="K12" i="29"/>
  <c r="L12" i="29"/>
  <c r="M12" i="29"/>
  <c r="N12" i="29"/>
  <c r="C11" i="29"/>
  <c r="K11" i="29"/>
  <c r="L11" i="29"/>
  <c r="M11" i="29"/>
  <c r="N11" i="29"/>
  <c r="P11" i="29"/>
  <c r="R49" i="32"/>
  <c r="C10" i="29"/>
  <c r="K10" i="29"/>
  <c r="O10" i="29"/>
  <c r="P25" i="32"/>
  <c r="L10" i="29"/>
  <c r="P10" i="29"/>
  <c r="P49" i="32"/>
  <c r="M10" i="29"/>
  <c r="N10" i="29"/>
  <c r="K9" i="29"/>
  <c r="L9" i="29"/>
  <c r="M9" i="29"/>
  <c r="N9" i="29"/>
  <c r="C8" i="29"/>
  <c r="P8" i="29"/>
  <c r="L49" i="32"/>
  <c r="K8" i="29"/>
  <c r="L8" i="29"/>
  <c r="M8" i="29"/>
  <c r="N8" i="29"/>
  <c r="C7" i="29"/>
  <c r="K7" i="29"/>
  <c r="L7" i="29"/>
  <c r="M7" i="29"/>
  <c r="N7" i="29"/>
  <c r="P7" i="29"/>
  <c r="J49" i="32"/>
  <c r="K6" i="29"/>
  <c r="L6" i="29"/>
  <c r="M6" i="29"/>
  <c r="N6" i="29"/>
  <c r="C5" i="29"/>
  <c r="P5" i="29"/>
  <c r="K5" i="29"/>
  <c r="L5" i="29"/>
  <c r="M5" i="29"/>
  <c r="N5" i="29"/>
  <c r="C4" i="29"/>
  <c r="P4" i="29"/>
  <c r="D49" i="32"/>
  <c r="K4" i="29"/>
  <c r="L4" i="29"/>
  <c r="M4" i="29"/>
  <c r="N4" i="29"/>
  <c r="K3" i="29"/>
  <c r="L3" i="29"/>
  <c r="M3" i="29"/>
  <c r="N3" i="29"/>
  <c r="O11" i="29"/>
  <c r="R25" i="32"/>
  <c r="O7" i="29"/>
  <c r="J25" i="32"/>
  <c r="O5" i="29"/>
  <c r="F25" i="32"/>
  <c r="S1" i="32"/>
  <c r="Q1" i="32"/>
  <c r="O1" i="32"/>
  <c r="M1" i="32"/>
  <c r="K1" i="32"/>
  <c r="I1" i="32"/>
  <c r="G1" i="32"/>
  <c r="E1" i="32"/>
  <c r="C1" i="32"/>
  <c r="A1" i="32"/>
  <c r="T7" i="1"/>
  <c r="T16" i="1"/>
  <c r="T25" i="1"/>
  <c r="T32" i="1"/>
  <c r="T3" i="1"/>
  <c r="C11" i="2"/>
  <c r="P11" i="2"/>
  <c r="K11" i="2"/>
  <c r="L11" i="2"/>
  <c r="M11" i="2"/>
  <c r="N11" i="2"/>
  <c r="T48" i="32"/>
  <c r="R48" i="32"/>
  <c r="P48" i="32"/>
  <c r="N48" i="32"/>
  <c r="L48" i="32"/>
  <c r="J48" i="32"/>
  <c r="H48" i="32"/>
  <c r="F48" i="32"/>
  <c r="D48" i="32"/>
  <c r="B48" i="32"/>
  <c r="T37" i="32"/>
  <c r="R37" i="32"/>
  <c r="P37" i="32"/>
  <c r="N37" i="32"/>
  <c r="L37" i="32"/>
  <c r="J37" i="32"/>
  <c r="H37" i="32"/>
  <c r="F37" i="32"/>
  <c r="D37" i="32"/>
  <c r="B37" i="32"/>
  <c r="O11" i="2"/>
  <c r="T24" i="32"/>
  <c r="R24" i="32"/>
  <c r="P24" i="32"/>
  <c r="N24" i="32"/>
  <c r="L24" i="32"/>
  <c r="J24" i="32"/>
  <c r="H24" i="32"/>
  <c r="F24" i="32"/>
  <c r="D24" i="32"/>
  <c r="B24" i="32"/>
  <c r="T12" i="32"/>
  <c r="R12" i="32"/>
  <c r="P12" i="32"/>
  <c r="N12" i="32"/>
  <c r="L12" i="32"/>
  <c r="J12" i="32"/>
  <c r="H12" i="32"/>
  <c r="F12" i="32"/>
  <c r="D12" i="32"/>
  <c r="B12" i="32"/>
  <c r="T32" i="31"/>
  <c r="R32" i="31"/>
  <c r="P32" i="31"/>
  <c r="N32" i="31"/>
  <c r="L32" i="31"/>
  <c r="J32" i="31"/>
  <c r="H32" i="31"/>
  <c r="F32" i="31"/>
  <c r="D32" i="31"/>
  <c r="B32" i="31"/>
  <c r="T25" i="31"/>
  <c r="R25" i="31"/>
  <c r="P25" i="31"/>
  <c r="N25" i="31"/>
  <c r="L25" i="31"/>
  <c r="J25" i="31"/>
  <c r="H25" i="31"/>
  <c r="F25" i="31"/>
  <c r="D25" i="31"/>
  <c r="B25" i="31"/>
  <c r="T16" i="31"/>
  <c r="R16" i="31"/>
  <c r="P16" i="31"/>
  <c r="N16" i="31"/>
  <c r="L16" i="31"/>
  <c r="J16" i="31"/>
  <c r="H16" i="31"/>
  <c r="F16" i="31"/>
  <c r="D16" i="31"/>
  <c r="B16" i="31"/>
  <c r="T7" i="31"/>
  <c r="R7" i="31"/>
  <c r="P7" i="31"/>
  <c r="N7" i="31"/>
  <c r="L7" i="31"/>
  <c r="J7" i="31"/>
  <c r="H7" i="31"/>
  <c r="F7" i="31"/>
  <c r="D7" i="31"/>
  <c r="B7" i="31"/>
  <c r="T32" i="24"/>
  <c r="R32" i="24"/>
  <c r="P32" i="24"/>
  <c r="N32" i="24"/>
  <c r="L32" i="24"/>
  <c r="J32" i="24"/>
  <c r="H32" i="24"/>
  <c r="F32" i="24"/>
  <c r="D32" i="24"/>
  <c r="B32" i="24"/>
  <c r="T25" i="24"/>
  <c r="R25" i="24"/>
  <c r="P25" i="24"/>
  <c r="N25" i="24"/>
  <c r="L25" i="24"/>
  <c r="J25" i="24"/>
  <c r="H25" i="24"/>
  <c r="F25" i="24"/>
  <c r="D25" i="24"/>
  <c r="B25" i="24"/>
  <c r="T16" i="24"/>
  <c r="R16" i="24"/>
  <c r="P16" i="24"/>
  <c r="N16" i="24"/>
  <c r="L16" i="24"/>
  <c r="J16" i="24"/>
  <c r="H16" i="24"/>
  <c r="F16" i="24"/>
  <c r="F3" i="24"/>
  <c r="D16" i="24"/>
  <c r="B16" i="24"/>
  <c r="T7" i="24"/>
  <c r="R7" i="24"/>
  <c r="R3" i="24"/>
  <c r="P7" i="24"/>
  <c r="P3" i="24"/>
  <c r="N7" i="24"/>
  <c r="N3" i="24"/>
  <c r="L7" i="24"/>
  <c r="J7" i="24"/>
  <c r="H7" i="24"/>
  <c r="H3" i="24"/>
  <c r="F7" i="24"/>
  <c r="D7" i="24"/>
  <c r="B7" i="24"/>
  <c r="T3" i="24"/>
  <c r="L3" i="24"/>
  <c r="J3" i="24"/>
  <c r="D3" i="24"/>
  <c r="B3" i="24"/>
  <c r="N25" i="19"/>
  <c r="B7" i="19"/>
  <c r="B16" i="19"/>
  <c r="B25" i="19"/>
  <c r="B32" i="19"/>
  <c r="B3" i="19"/>
  <c r="C3" i="28"/>
  <c r="D32" i="19"/>
  <c r="D25" i="19"/>
  <c r="D7" i="19"/>
  <c r="D16" i="19"/>
  <c r="F7" i="19"/>
  <c r="F16" i="19"/>
  <c r="F25" i="19"/>
  <c r="F32" i="19"/>
  <c r="F3" i="19"/>
  <c r="C8" i="28"/>
  <c r="H25" i="19"/>
  <c r="H7" i="19"/>
  <c r="H32" i="19"/>
  <c r="H16" i="19"/>
  <c r="H3" i="19"/>
  <c r="C4" i="28"/>
  <c r="O4" i="28"/>
  <c r="D25" i="20"/>
  <c r="J7" i="19"/>
  <c r="J16" i="19"/>
  <c r="J25" i="19"/>
  <c r="J32" i="19"/>
  <c r="J3" i="19"/>
  <c r="L7" i="19"/>
  <c r="L16" i="19"/>
  <c r="L25" i="19"/>
  <c r="L32" i="19"/>
  <c r="N32" i="19"/>
  <c r="N7" i="19"/>
  <c r="N16" i="19"/>
  <c r="P32" i="19"/>
  <c r="P16" i="19"/>
  <c r="P7" i="19"/>
  <c r="P25" i="19"/>
  <c r="P3" i="19"/>
  <c r="C7" i="28"/>
  <c r="R16" i="19"/>
  <c r="R7" i="19"/>
  <c r="R25" i="19"/>
  <c r="R32" i="19"/>
  <c r="T7" i="19"/>
  <c r="T16" i="19"/>
  <c r="T25" i="19"/>
  <c r="T32" i="19"/>
  <c r="T3" i="19"/>
  <c r="S1" i="20"/>
  <c r="Q1" i="20"/>
  <c r="O1" i="20"/>
  <c r="M1" i="20"/>
  <c r="K1" i="20"/>
  <c r="I1" i="20"/>
  <c r="G1" i="20"/>
  <c r="E1" i="20"/>
  <c r="C1" i="20"/>
  <c r="A1" i="20"/>
  <c r="K12" i="28"/>
  <c r="L12" i="28"/>
  <c r="M12" i="28"/>
  <c r="N12" i="28"/>
  <c r="C11" i="28"/>
  <c r="K11" i="28"/>
  <c r="L11" i="28"/>
  <c r="M11" i="28"/>
  <c r="N11" i="28"/>
  <c r="K10" i="28"/>
  <c r="L10" i="28"/>
  <c r="M10" i="28"/>
  <c r="N10" i="28"/>
  <c r="C9" i="28"/>
  <c r="K9" i="28"/>
  <c r="L9" i="28"/>
  <c r="M9" i="28"/>
  <c r="N9" i="28"/>
  <c r="K8" i="28"/>
  <c r="L8" i="28"/>
  <c r="M8" i="28"/>
  <c r="N8" i="28"/>
  <c r="K7" i="28"/>
  <c r="L7" i="28"/>
  <c r="M7" i="28"/>
  <c r="N7" i="28"/>
  <c r="K6" i="28"/>
  <c r="L6" i="28"/>
  <c r="M6" i="28"/>
  <c r="N6" i="28"/>
  <c r="K5" i="28"/>
  <c r="L5" i="28"/>
  <c r="M5" i="28"/>
  <c r="N5" i="28"/>
  <c r="K4" i="28"/>
  <c r="L4" i="28"/>
  <c r="M4" i="28"/>
  <c r="N4" i="28"/>
  <c r="K3" i="28"/>
  <c r="L3" i="28"/>
  <c r="M3" i="28"/>
  <c r="N3" i="28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N25" i="13"/>
  <c r="D16" i="13"/>
  <c r="T32" i="13"/>
  <c r="T16" i="13"/>
  <c r="T7" i="13"/>
  <c r="T25" i="13"/>
  <c r="R25" i="13"/>
  <c r="R7" i="13"/>
  <c r="R16" i="13"/>
  <c r="R32" i="13"/>
  <c r="P25" i="13"/>
  <c r="P32" i="13"/>
  <c r="P7" i="13"/>
  <c r="P16" i="13"/>
  <c r="N16" i="13"/>
  <c r="N7" i="13"/>
  <c r="N32" i="13"/>
  <c r="N3" i="13" s="1"/>
  <c r="C12" i="27" s="1"/>
  <c r="L16" i="13"/>
  <c r="L25" i="13"/>
  <c r="L7" i="13"/>
  <c r="L32" i="13"/>
  <c r="J7" i="13"/>
  <c r="J16" i="13"/>
  <c r="J25" i="13"/>
  <c r="J32" i="13"/>
  <c r="H16" i="13"/>
  <c r="H25" i="13"/>
  <c r="H32" i="13"/>
  <c r="H7" i="13"/>
  <c r="F7" i="13"/>
  <c r="F16" i="13"/>
  <c r="F25" i="13"/>
  <c r="F32" i="13"/>
  <c r="D32" i="13"/>
  <c r="D7" i="13"/>
  <c r="D25" i="13"/>
  <c r="B16" i="13"/>
  <c r="B25" i="13"/>
  <c r="B7" i="13"/>
  <c r="B32" i="13"/>
  <c r="S1" i="16"/>
  <c r="Q1" i="16"/>
  <c r="O1" i="16"/>
  <c r="M1" i="16"/>
  <c r="K1" i="16"/>
  <c r="I1" i="16"/>
  <c r="G1" i="16"/>
  <c r="E1" i="16"/>
  <c r="C1" i="16"/>
  <c r="A1" i="16"/>
  <c r="K12" i="27"/>
  <c r="L12" i="27"/>
  <c r="K11" i="27"/>
  <c r="L11" i="27"/>
  <c r="K10" i="27"/>
  <c r="L10" i="27"/>
  <c r="K9" i="27"/>
  <c r="L9" i="27"/>
  <c r="K8" i="27"/>
  <c r="L8" i="27"/>
  <c r="K7" i="27"/>
  <c r="L7" i="27"/>
  <c r="K6" i="27"/>
  <c r="L6" i="27"/>
  <c r="K5" i="27"/>
  <c r="L5" i="27"/>
  <c r="K4" i="27"/>
  <c r="L4" i="27"/>
  <c r="K3" i="27"/>
  <c r="L3" i="27"/>
  <c r="M12" i="27"/>
  <c r="N12" i="27"/>
  <c r="M11" i="27"/>
  <c r="N11" i="27"/>
  <c r="M10" i="27"/>
  <c r="N10" i="27"/>
  <c r="M9" i="27"/>
  <c r="N9" i="27"/>
  <c r="M8" i="27"/>
  <c r="N8" i="27"/>
  <c r="M7" i="27"/>
  <c r="N7" i="27"/>
  <c r="M6" i="27"/>
  <c r="N6" i="27"/>
  <c r="M5" i="27"/>
  <c r="N5" i="27"/>
  <c r="M4" i="27"/>
  <c r="N4" i="27"/>
  <c r="M3" i="27"/>
  <c r="N3" i="27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16" i="9"/>
  <c r="T25" i="9"/>
  <c r="T3" i="9"/>
  <c r="C11" i="26"/>
  <c r="T32" i="9"/>
  <c r="R7" i="9"/>
  <c r="R16" i="9"/>
  <c r="R3" i="9"/>
  <c r="R25" i="9"/>
  <c r="R32" i="9"/>
  <c r="P7" i="9"/>
  <c r="P16" i="9"/>
  <c r="P25" i="9"/>
  <c r="P3" i="9"/>
  <c r="C7" i="26"/>
  <c r="P32" i="9"/>
  <c r="N7" i="9"/>
  <c r="N16" i="9"/>
  <c r="N3" i="9"/>
  <c r="C12" i="26"/>
  <c r="N25" i="9"/>
  <c r="N32" i="9"/>
  <c r="L7" i="9"/>
  <c r="L16" i="9"/>
  <c r="L25" i="9"/>
  <c r="L32" i="9"/>
  <c r="L3" i="9"/>
  <c r="C10" i="26"/>
  <c r="J7" i="9"/>
  <c r="J16" i="9"/>
  <c r="J25" i="9"/>
  <c r="J32" i="9"/>
  <c r="H7" i="9"/>
  <c r="H3" i="9"/>
  <c r="C4" i="26"/>
  <c r="H16" i="9"/>
  <c r="H25" i="9"/>
  <c r="H32" i="9"/>
  <c r="F7" i="9"/>
  <c r="F16" i="9"/>
  <c r="F25" i="9"/>
  <c r="F32" i="9"/>
  <c r="D7" i="9"/>
  <c r="D16" i="9"/>
  <c r="D25" i="9"/>
  <c r="D3" i="9"/>
  <c r="C5" i="26"/>
  <c r="D32" i="9"/>
  <c r="B7" i="9"/>
  <c r="B16" i="9"/>
  <c r="B3" i="9"/>
  <c r="C3" i="26"/>
  <c r="B25" i="9"/>
  <c r="B32" i="9"/>
  <c r="K12" i="26"/>
  <c r="L12" i="26"/>
  <c r="M12" i="26"/>
  <c r="N12" i="26"/>
  <c r="K11" i="26"/>
  <c r="L11" i="26"/>
  <c r="M11" i="26"/>
  <c r="N11" i="26"/>
  <c r="K10" i="26"/>
  <c r="L10" i="26"/>
  <c r="M10" i="26"/>
  <c r="N10" i="26"/>
  <c r="K9" i="26"/>
  <c r="L9" i="26"/>
  <c r="M9" i="26"/>
  <c r="N9" i="26"/>
  <c r="K8" i="26"/>
  <c r="L8" i="26"/>
  <c r="M8" i="26"/>
  <c r="N8" i="26"/>
  <c r="K7" i="26"/>
  <c r="L7" i="26"/>
  <c r="M7" i="26"/>
  <c r="N7" i="26"/>
  <c r="C6" i="26"/>
  <c r="K6" i="26"/>
  <c r="L6" i="26"/>
  <c r="M6" i="26"/>
  <c r="N6" i="26"/>
  <c r="K5" i="26"/>
  <c r="L5" i="26"/>
  <c r="M5" i="26"/>
  <c r="N5" i="26"/>
  <c r="K4" i="26"/>
  <c r="L4" i="26"/>
  <c r="M4" i="26"/>
  <c r="N4" i="26"/>
  <c r="K3" i="26"/>
  <c r="O3" i="26"/>
  <c r="B25" i="11"/>
  <c r="L3" i="26"/>
  <c r="M3" i="26"/>
  <c r="N3" i="26"/>
  <c r="P3" i="26"/>
  <c r="B49" i="11"/>
  <c r="O6" i="26"/>
  <c r="H25" i="11"/>
  <c r="S1" i="11"/>
  <c r="Q1" i="11"/>
  <c r="O1" i="11"/>
  <c r="M1" i="11"/>
  <c r="K1" i="11"/>
  <c r="I1" i="11"/>
  <c r="G1" i="11"/>
  <c r="E1" i="11"/>
  <c r="C1" i="11"/>
  <c r="A1" i="11"/>
  <c r="T7" i="8"/>
  <c r="R7" i="8"/>
  <c r="T7" i="5"/>
  <c r="T16" i="5"/>
  <c r="T25" i="5"/>
  <c r="T32" i="5"/>
  <c r="T3" i="5"/>
  <c r="R7" i="5"/>
  <c r="R16" i="5"/>
  <c r="R25" i="5"/>
  <c r="R32" i="5"/>
  <c r="P7" i="5"/>
  <c r="P3" i="5"/>
  <c r="C7" i="25"/>
  <c r="P16" i="5"/>
  <c r="P25" i="5"/>
  <c r="P32" i="5"/>
  <c r="N7" i="5"/>
  <c r="N16" i="5"/>
  <c r="N25" i="5"/>
  <c r="N32" i="5"/>
  <c r="L7" i="5"/>
  <c r="L16" i="5"/>
  <c r="L25" i="5"/>
  <c r="L3" i="5"/>
  <c r="C10" i="25"/>
  <c r="L32" i="5"/>
  <c r="J7" i="5"/>
  <c r="J16" i="5"/>
  <c r="J3" i="5"/>
  <c r="J25" i="5"/>
  <c r="J32" i="5"/>
  <c r="H7" i="5"/>
  <c r="H16" i="5"/>
  <c r="H25" i="5"/>
  <c r="H3" i="5"/>
  <c r="C4" i="25"/>
  <c r="H32" i="5"/>
  <c r="F7" i="5"/>
  <c r="F16" i="5"/>
  <c r="F3" i="5"/>
  <c r="C8" i="25"/>
  <c r="O8" i="25"/>
  <c r="B30" i="7"/>
  <c r="F25" i="5"/>
  <c r="F32" i="5"/>
  <c r="D7" i="5"/>
  <c r="D16" i="5"/>
  <c r="D25" i="5"/>
  <c r="D32" i="5"/>
  <c r="D3" i="5"/>
  <c r="C5" i="25"/>
  <c r="B7" i="5"/>
  <c r="B16" i="5"/>
  <c r="B25" i="5"/>
  <c r="B32" i="5"/>
  <c r="T60" i="7"/>
  <c r="R60" i="7"/>
  <c r="P60" i="7"/>
  <c r="N60" i="7"/>
  <c r="L60" i="7"/>
  <c r="J60" i="7"/>
  <c r="H60" i="7"/>
  <c r="F60" i="7"/>
  <c r="D60" i="7"/>
  <c r="B60" i="7"/>
  <c r="T30" i="7"/>
  <c r="R30" i="7"/>
  <c r="P30" i="7"/>
  <c r="N30" i="7"/>
  <c r="L30" i="7"/>
  <c r="T15" i="7"/>
  <c r="K12" i="25"/>
  <c r="T29" i="7"/>
  <c r="L12" i="25"/>
  <c r="C11" i="25"/>
  <c r="R15" i="7"/>
  <c r="K11" i="25"/>
  <c r="R29" i="7"/>
  <c r="L11" i="25"/>
  <c r="P15" i="7"/>
  <c r="K10" i="25"/>
  <c r="P29" i="7"/>
  <c r="L10" i="25"/>
  <c r="C9" i="25"/>
  <c r="N15" i="7"/>
  <c r="K9" i="25"/>
  <c r="N29" i="7"/>
  <c r="L9" i="25"/>
  <c r="L15" i="7"/>
  <c r="K8" i="25"/>
  <c r="L29" i="7"/>
  <c r="L8" i="25"/>
  <c r="S1" i="7"/>
  <c r="Q1" i="7"/>
  <c r="O1" i="7"/>
  <c r="M1" i="7"/>
  <c r="K1" i="7"/>
  <c r="I1" i="7"/>
  <c r="G1" i="7"/>
  <c r="E1" i="7"/>
  <c r="C1" i="7"/>
  <c r="A1" i="7"/>
  <c r="R32" i="1"/>
  <c r="P32" i="1"/>
  <c r="N32" i="1"/>
  <c r="L32" i="1"/>
  <c r="J32" i="1"/>
  <c r="H32" i="1"/>
  <c r="F32" i="1"/>
  <c r="D32" i="1"/>
  <c r="B32" i="1"/>
  <c r="R25" i="1"/>
  <c r="P25" i="1"/>
  <c r="N25" i="1"/>
  <c r="L25" i="1"/>
  <c r="J25" i="1"/>
  <c r="H25" i="1"/>
  <c r="F25" i="1"/>
  <c r="D25" i="1"/>
  <c r="B25" i="1"/>
  <c r="R16" i="1"/>
  <c r="R3" i="1"/>
  <c r="C6" i="2"/>
  <c r="P16" i="1"/>
  <c r="N16" i="1"/>
  <c r="N3" i="1"/>
  <c r="C12" i="2"/>
  <c r="L16" i="1"/>
  <c r="J16" i="1"/>
  <c r="H16" i="1"/>
  <c r="F16" i="1"/>
  <c r="F3" i="1"/>
  <c r="C8" i="2"/>
  <c r="D16" i="1"/>
  <c r="B16" i="1"/>
  <c r="B3" i="1"/>
  <c r="C3" i="2"/>
  <c r="R7" i="1"/>
  <c r="P7" i="1"/>
  <c r="N7" i="1"/>
  <c r="L7" i="1"/>
  <c r="L3" i="1"/>
  <c r="J7" i="1"/>
  <c r="H7" i="1"/>
  <c r="F7" i="1"/>
  <c r="D7" i="1"/>
  <c r="D3" i="1"/>
  <c r="C5" i="2"/>
  <c r="P5" i="2"/>
  <c r="B7" i="1"/>
  <c r="J3" i="1"/>
  <c r="C9" i="2"/>
  <c r="P9" i="2"/>
  <c r="B16" i="4"/>
  <c r="R25" i="4"/>
  <c r="R16" i="4"/>
  <c r="P25" i="4"/>
  <c r="N25" i="4"/>
  <c r="N16" i="4"/>
  <c r="L32" i="4"/>
  <c r="J32" i="4"/>
  <c r="J16" i="4"/>
  <c r="F25" i="4"/>
  <c r="F32" i="4"/>
  <c r="D7" i="4"/>
  <c r="D16" i="4"/>
  <c r="B25" i="4"/>
  <c r="T59" i="7"/>
  <c r="N12" i="25"/>
  <c r="T45" i="7"/>
  <c r="M12" i="25"/>
  <c r="R59" i="7"/>
  <c r="N11" i="25"/>
  <c r="R45" i="7"/>
  <c r="M11" i="25"/>
  <c r="P59" i="7"/>
  <c r="N10" i="25"/>
  <c r="P45" i="7"/>
  <c r="M10" i="25"/>
  <c r="N59" i="7"/>
  <c r="N9" i="25"/>
  <c r="N45" i="7"/>
  <c r="M9" i="25"/>
  <c r="P9" i="25"/>
  <c r="Q9" i="25"/>
  <c r="L59" i="7"/>
  <c r="N8" i="25"/>
  <c r="L45" i="7"/>
  <c r="M8" i="25"/>
  <c r="J59" i="7"/>
  <c r="N7" i="25"/>
  <c r="J45" i="7"/>
  <c r="M7" i="25"/>
  <c r="J29" i="7"/>
  <c r="L7" i="25"/>
  <c r="J15" i="7"/>
  <c r="K7" i="25"/>
  <c r="H59" i="7"/>
  <c r="N6" i="25"/>
  <c r="H45" i="7"/>
  <c r="M6" i="25"/>
  <c r="H29" i="7"/>
  <c r="L6" i="25"/>
  <c r="H15" i="7"/>
  <c r="K6" i="25"/>
  <c r="F59" i="7"/>
  <c r="N5" i="25"/>
  <c r="F45" i="7"/>
  <c r="M5" i="25"/>
  <c r="F29" i="7"/>
  <c r="L5" i="25"/>
  <c r="F15" i="7"/>
  <c r="K5" i="25"/>
  <c r="P5" i="25"/>
  <c r="Q5" i="25"/>
  <c r="D59" i="7"/>
  <c r="N4" i="25"/>
  <c r="D45" i="7"/>
  <c r="M4" i="25"/>
  <c r="D29" i="7"/>
  <c r="L4" i="25"/>
  <c r="D15" i="7"/>
  <c r="K4" i="25"/>
  <c r="B59" i="7"/>
  <c r="N3" i="25"/>
  <c r="B45" i="7"/>
  <c r="M3" i="25"/>
  <c r="B29" i="7"/>
  <c r="L3" i="25"/>
  <c r="B15" i="7"/>
  <c r="K3" i="25"/>
  <c r="P11" i="25"/>
  <c r="Q11" i="25"/>
  <c r="O5" i="25"/>
  <c r="C10" i="2"/>
  <c r="P10" i="2"/>
  <c r="N12" i="2"/>
  <c r="M12" i="2"/>
  <c r="L12" i="2"/>
  <c r="K12" i="2"/>
  <c r="N10" i="2"/>
  <c r="M10" i="2"/>
  <c r="L10" i="2"/>
  <c r="K10" i="2"/>
  <c r="N9" i="2"/>
  <c r="M9" i="2"/>
  <c r="L9" i="2"/>
  <c r="K9" i="2"/>
  <c r="N8" i="2"/>
  <c r="M8" i="2"/>
  <c r="L8" i="2"/>
  <c r="K8" i="2"/>
  <c r="N7" i="2"/>
  <c r="M7" i="2"/>
  <c r="L7" i="2"/>
  <c r="K7" i="2"/>
  <c r="N6" i="2"/>
  <c r="M6" i="2"/>
  <c r="L6" i="2"/>
  <c r="K6" i="2"/>
  <c r="N5" i="2"/>
  <c r="M5" i="2"/>
  <c r="L5" i="2"/>
  <c r="N4" i="2"/>
  <c r="M4" i="2"/>
  <c r="L4" i="2"/>
  <c r="N3" i="2"/>
  <c r="M3" i="2"/>
  <c r="L3" i="2"/>
  <c r="K5" i="2"/>
  <c r="K4" i="2"/>
  <c r="K3" i="2"/>
  <c r="Q11" i="29"/>
  <c r="Q10" i="29"/>
  <c r="Q7" i="29"/>
  <c r="T48" i="20"/>
  <c r="T37" i="20"/>
  <c r="T24" i="20"/>
  <c r="R48" i="20"/>
  <c r="R37" i="20"/>
  <c r="R24" i="20"/>
  <c r="P48" i="20"/>
  <c r="P37" i="20"/>
  <c r="P24" i="20"/>
  <c r="N48" i="20"/>
  <c r="N37" i="20"/>
  <c r="N24" i="20"/>
  <c r="L48" i="20"/>
  <c r="L37" i="20"/>
  <c r="L24" i="20"/>
  <c r="J48" i="20"/>
  <c r="J37" i="20"/>
  <c r="J24" i="20"/>
  <c r="H48" i="20"/>
  <c r="H37" i="20"/>
  <c r="H24" i="20"/>
  <c r="F48" i="20"/>
  <c r="F37" i="20"/>
  <c r="F24" i="20"/>
  <c r="D48" i="20"/>
  <c r="D37" i="20"/>
  <c r="D24" i="20"/>
  <c r="B48" i="20"/>
  <c r="B37" i="20"/>
  <c r="B24" i="20"/>
  <c r="T12" i="20"/>
  <c r="R12" i="20"/>
  <c r="P12" i="20"/>
  <c r="N12" i="20"/>
  <c r="L12" i="20"/>
  <c r="J12" i="20"/>
  <c r="H12" i="20"/>
  <c r="F12" i="20"/>
  <c r="B12" i="20"/>
  <c r="D12" i="20"/>
  <c r="T32" i="4"/>
  <c r="R32" i="4"/>
  <c r="P32" i="4"/>
  <c r="N32" i="4"/>
  <c r="H32" i="4"/>
  <c r="D32" i="4"/>
  <c r="B32" i="4"/>
  <c r="T25" i="4"/>
  <c r="L25" i="4"/>
  <c r="J25" i="4"/>
  <c r="H25" i="4"/>
  <c r="D25" i="4"/>
  <c r="T16" i="4"/>
  <c r="P16" i="4"/>
  <c r="L16" i="4"/>
  <c r="H16" i="4"/>
  <c r="F16" i="4"/>
  <c r="T7" i="4"/>
  <c r="R7" i="4"/>
  <c r="P7" i="4"/>
  <c r="N7" i="4"/>
  <c r="L7" i="4"/>
  <c r="J7" i="4"/>
  <c r="H7" i="4"/>
  <c r="F7" i="4"/>
  <c r="B7" i="4"/>
  <c r="T12" i="16"/>
  <c r="T24" i="16"/>
  <c r="R12" i="16"/>
  <c r="R24" i="16"/>
  <c r="P12" i="16"/>
  <c r="P24" i="16"/>
  <c r="N12" i="16"/>
  <c r="N24" i="16"/>
  <c r="L12" i="16"/>
  <c r="L24" i="16"/>
  <c r="J12" i="16"/>
  <c r="J24" i="16"/>
  <c r="H12" i="16"/>
  <c r="H24" i="16"/>
  <c r="F12" i="16"/>
  <c r="F24" i="16"/>
  <c r="D12" i="16"/>
  <c r="D24" i="16"/>
  <c r="B12" i="16"/>
  <c r="B24" i="16"/>
  <c r="T37" i="16"/>
  <c r="T48" i="16"/>
  <c r="R37" i="16"/>
  <c r="R48" i="16"/>
  <c r="P37" i="16"/>
  <c r="P48" i="16"/>
  <c r="N37" i="16"/>
  <c r="N48" i="16"/>
  <c r="L37" i="16"/>
  <c r="L48" i="16"/>
  <c r="J37" i="16"/>
  <c r="J48" i="16"/>
  <c r="H37" i="16"/>
  <c r="H48" i="16"/>
  <c r="F37" i="16"/>
  <c r="F48" i="16"/>
  <c r="D37" i="16"/>
  <c r="D48" i="16"/>
  <c r="B37" i="16"/>
  <c r="B48" i="16"/>
  <c r="T12" i="11"/>
  <c r="T24" i="11"/>
  <c r="T37" i="11"/>
  <c r="T48" i="11"/>
  <c r="R12" i="11"/>
  <c r="R24" i="11"/>
  <c r="R37" i="11"/>
  <c r="R48" i="11"/>
  <c r="P12" i="11"/>
  <c r="P24" i="11"/>
  <c r="P37" i="11"/>
  <c r="P48" i="11"/>
  <c r="N12" i="11"/>
  <c r="N24" i="11"/>
  <c r="N37" i="11"/>
  <c r="N48" i="11"/>
  <c r="L12" i="11"/>
  <c r="L24" i="11"/>
  <c r="L37" i="11"/>
  <c r="L48" i="11"/>
  <c r="J12" i="11"/>
  <c r="J24" i="11"/>
  <c r="J37" i="11"/>
  <c r="J48" i="11"/>
  <c r="H12" i="11"/>
  <c r="H24" i="11"/>
  <c r="H37" i="11"/>
  <c r="H48" i="11"/>
  <c r="F12" i="11"/>
  <c r="F24" i="11"/>
  <c r="F37" i="11"/>
  <c r="F48" i="11"/>
  <c r="D12" i="11"/>
  <c r="D24" i="11"/>
  <c r="D37" i="11"/>
  <c r="D48" i="11"/>
  <c r="B12" i="11"/>
  <c r="B24" i="11"/>
  <c r="B37" i="11"/>
  <c r="B48" i="11"/>
  <c r="T12" i="3"/>
  <c r="T24" i="3"/>
  <c r="R12" i="3"/>
  <c r="R24" i="3"/>
  <c r="R25" i="3"/>
  <c r="P12" i="3"/>
  <c r="P24" i="3"/>
  <c r="N12" i="3"/>
  <c r="N24" i="3"/>
  <c r="L12" i="3"/>
  <c r="L24" i="3"/>
  <c r="J12" i="3"/>
  <c r="J24" i="3"/>
  <c r="H12" i="3"/>
  <c r="H24" i="3"/>
  <c r="F12" i="3"/>
  <c r="F24" i="3"/>
  <c r="D12" i="3"/>
  <c r="D24" i="3"/>
  <c r="B12" i="3"/>
  <c r="B24" i="3"/>
  <c r="T37" i="3"/>
  <c r="T48" i="3"/>
  <c r="R37" i="3"/>
  <c r="R48" i="3"/>
  <c r="R49" i="3"/>
  <c r="P37" i="3"/>
  <c r="P48" i="3"/>
  <c r="N37" i="3"/>
  <c r="N48" i="3"/>
  <c r="L37" i="3"/>
  <c r="L48" i="3"/>
  <c r="J37" i="3"/>
  <c r="J48" i="3"/>
  <c r="H37" i="3"/>
  <c r="H48" i="3"/>
  <c r="F37" i="3"/>
  <c r="F48" i="3"/>
  <c r="D37" i="3"/>
  <c r="D48" i="3"/>
  <c r="B37" i="3"/>
  <c r="B48" i="3"/>
  <c r="S1" i="3"/>
  <c r="Q1" i="3"/>
  <c r="O1" i="3"/>
  <c r="M1" i="3"/>
  <c r="K1" i="3"/>
  <c r="I1" i="3"/>
  <c r="G1" i="3"/>
  <c r="E1" i="3"/>
  <c r="C1" i="3"/>
  <c r="A1" i="3"/>
  <c r="Q11" i="2"/>
  <c r="T36" i="11"/>
  <c r="R36" i="11"/>
  <c r="P36" i="11"/>
  <c r="N36" i="11"/>
  <c r="L36" i="11"/>
  <c r="J36" i="11"/>
  <c r="H36" i="11"/>
  <c r="F36" i="11"/>
  <c r="D36" i="11"/>
  <c r="B36" i="11"/>
  <c r="T36" i="16"/>
  <c r="R36" i="16"/>
  <c r="P36" i="16"/>
  <c r="N36" i="16"/>
  <c r="L36" i="16"/>
  <c r="J36" i="16"/>
  <c r="H36" i="16"/>
  <c r="F36" i="16"/>
  <c r="D36" i="16"/>
  <c r="B36" i="16"/>
  <c r="P49" i="3"/>
  <c r="Q10" i="2"/>
  <c r="P10" i="26"/>
  <c r="O10" i="26"/>
  <c r="P25" i="11"/>
  <c r="O8" i="28"/>
  <c r="L25" i="20"/>
  <c r="P8" i="28"/>
  <c r="P12" i="2"/>
  <c r="O12" i="2"/>
  <c r="T25" i="3"/>
  <c r="P4" i="25"/>
  <c r="Q4" i="25"/>
  <c r="O4" i="25"/>
  <c r="P5" i="26"/>
  <c r="O5" i="26"/>
  <c r="F25" i="11"/>
  <c r="P7" i="26"/>
  <c r="O7" i="26"/>
  <c r="J25" i="11"/>
  <c r="O11" i="26"/>
  <c r="R25" i="11"/>
  <c r="P11" i="26"/>
  <c r="P7" i="28"/>
  <c r="O7" i="28"/>
  <c r="J25" i="20"/>
  <c r="P3" i="28"/>
  <c r="O3" i="28"/>
  <c r="B25" i="20"/>
  <c r="N49" i="3"/>
  <c r="Q9" i="2"/>
  <c r="P8" i="2"/>
  <c r="O8" i="2"/>
  <c r="L25" i="3"/>
  <c r="P10" i="25"/>
  <c r="Q10" i="25"/>
  <c r="O10" i="25"/>
  <c r="F30" i="7"/>
  <c r="F49" i="3"/>
  <c r="Q5" i="2"/>
  <c r="P3" i="2"/>
  <c r="O3" i="2"/>
  <c r="B25" i="3"/>
  <c r="P6" i="2"/>
  <c r="O6" i="2"/>
  <c r="H25" i="3"/>
  <c r="O7" i="25"/>
  <c r="P7" i="25"/>
  <c r="Q7" i="25"/>
  <c r="P4" i="26"/>
  <c r="O4" i="26"/>
  <c r="D25" i="11"/>
  <c r="P12" i="26"/>
  <c r="O12" i="26"/>
  <c r="T25" i="11"/>
  <c r="Q8" i="29"/>
  <c r="P8" i="25"/>
  <c r="Q8" i="25"/>
  <c r="O9" i="25"/>
  <c r="D30" i="7"/>
  <c r="P6" i="26"/>
  <c r="P4" i="28"/>
  <c r="O9" i="28"/>
  <c r="N25" i="20"/>
  <c r="P9" i="28"/>
  <c r="F49" i="32"/>
  <c r="Q5" i="29"/>
  <c r="P11" i="28"/>
  <c r="O11" i="28"/>
  <c r="R25" i="20"/>
  <c r="P12" i="29"/>
  <c r="O12" i="29"/>
  <c r="T25" i="32"/>
  <c r="O10" i="2"/>
  <c r="P25" i="3"/>
  <c r="Q3" i="26"/>
  <c r="Q4" i="29"/>
  <c r="H3" i="1"/>
  <c r="C4" i="2"/>
  <c r="P3" i="1"/>
  <c r="C7" i="2"/>
  <c r="O11" i="25"/>
  <c r="H30" i="7"/>
  <c r="N3" i="5"/>
  <c r="C12" i="25"/>
  <c r="F3" i="9"/>
  <c r="C8" i="26"/>
  <c r="N3" i="19"/>
  <c r="C12" i="28"/>
  <c r="O5" i="2"/>
  <c r="F25" i="3"/>
  <c r="O9" i="2"/>
  <c r="N25" i="3"/>
  <c r="B3" i="5"/>
  <c r="C3" i="25"/>
  <c r="R3" i="5"/>
  <c r="C6" i="25"/>
  <c r="J3" i="9"/>
  <c r="C9" i="26"/>
  <c r="R3" i="19"/>
  <c r="C6" i="28"/>
  <c r="L3" i="19"/>
  <c r="C10" i="28"/>
  <c r="D3" i="19"/>
  <c r="C5" i="28"/>
  <c r="P3" i="29"/>
  <c r="O3" i="29"/>
  <c r="B25" i="32"/>
  <c r="P9" i="29"/>
  <c r="O9" i="29"/>
  <c r="N25" i="32"/>
  <c r="O6" i="29"/>
  <c r="H25" i="32"/>
  <c r="P6" i="29"/>
  <c r="O4" i="29"/>
  <c r="D25" i="32"/>
  <c r="O8" i="29"/>
  <c r="L25" i="32"/>
  <c r="N49" i="32"/>
  <c r="Q9" i="29"/>
  <c r="P9" i="26"/>
  <c r="O9" i="26"/>
  <c r="N25" i="11"/>
  <c r="T49" i="32"/>
  <c r="Q12" i="29"/>
  <c r="H49" i="32"/>
  <c r="Q6" i="29"/>
  <c r="O6" i="28"/>
  <c r="H25" i="20"/>
  <c r="P6" i="28"/>
  <c r="O12" i="28"/>
  <c r="T25" i="20"/>
  <c r="P12" i="28"/>
  <c r="H49" i="3"/>
  <c r="Q6" i="2"/>
  <c r="F49" i="11"/>
  <c r="Q5" i="26"/>
  <c r="Q12" i="2"/>
  <c r="T49" i="3"/>
  <c r="P49" i="11"/>
  <c r="Q10" i="26"/>
  <c r="B49" i="32"/>
  <c r="Q3" i="29"/>
  <c r="P3" i="25"/>
  <c r="Q3" i="25"/>
  <c r="O3" i="25"/>
  <c r="P7" i="2"/>
  <c r="O7" i="2"/>
  <c r="J25" i="3"/>
  <c r="Q11" i="28"/>
  <c r="R49" i="20"/>
  <c r="L49" i="20"/>
  <c r="Q8" i="28"/>
  <c r="O10" i="28"/>
  <c r="P25" i="20"/>
  <c r="P10" i="28"/>
  <c r="O12" i="25"/>
  <c r="J30" i="7"/>
  <c r="P12" i="25"/>
  <c r="Q12" i="25"/>
  <c r="H49" i="11"/>
  <c r="Q6" i="26"/>
  <c r="R49" i="11"/>
  <c r="Q11" i="26"/>
  <c r="O6" i="25"/>
  <c r="P6" i="25"/>
  <c r="Q6" i="25"/>
  <c r="D49" i="20"/>
  <c r="Q4" i="28"/>
  <c r="Q4" i="26"/>
  <c r="D49" i="11"/>
  <c r="O5" i="28"/>
  <c r="F25" i="20"/>
  <c r="P5" i="28"/>
  <c r="P8" i="26"/>
  <c r="O8" i="26"/>
  <c r="L25" i="11"/>
  <c r="P4" i="2"/>
  <c r="O4" i="2"/>
  <c r="D25" i="3"/>
  <c r="Q9" i="28"/>
  <c r="N49" i="20"/>
  <c r="Q12" i="26"/>
  <c r="T49" i="11"/>
  <c r="Q3" i="2"/>
  <c r="B49" i="3"/>
  <c r="Q8" i="2"/>
  <c r="L49" i="3"/>
  <c r="Q3" i="28"/>
  <c r="B49" i="20"/>
  <c r="Q7" i="28"/>
  <c r="J49" i="20"/>
  <c r="J49" i="11"/>
  <c r="Q7" i="26"/>
  <c r="Q5" i="28"/>
  <c r="F49" i="20"/>
  <c r="P49" i="20"/>
  <c r="Q10" i="28"/>
  <c r="L49" i="11"/>
  <c r="Q8" i="26"/>
  <c r="Q7" i="2"/>
  <c r="J49" i="3"/>
  <c r="H49" i="20"/>
  <c r="Q6" i="28"/>
  <c r="T49" i="20"/>
  <c r="Q12" i="28"/>
  <c r="N49" i="11"/>
  <c r="Q9" i="26"/>
  <c r="Q4" i="2"/>
  <c r="D49" i="3"/>
  <c r="B3" i="13" l="1"/>
  <c r="C3" i="27" s="1"/>
  <c r="P3" i="27" s="1"/>
  <c r="P3" i="13"/>
  <c r="C7" i="27" s="1"/>
  <c r="P7" i="27" s="1"/>
  <c r="Q7" i="27" s="1"/>
  <c r="H3" i="13"/>
  <c r="C4" i="27" s="1"/>
  <c r="O4" i="27" s="1"/>
  <c r="D25" i="16" s="1"/>
  <c r="J3" i="13"/>
  <c r="C9" i="27" s="1"/>
  <c r="P9" i="27" s="1"/>
  <c r="L3" i="13"/>
  <c r="C10" i="27" s="1"/>
  <c r="O10" i="27" s="1"/>
  <c r="P25" i="16" s="1"/>
  <c r="P12" i="27"/>
  <c r="O12" i="27"/>
  <c r="T25" i="16" s="1"/>
  <c r="R3" i="13"/>
  <c r="C6" i="27" s="1"/>
  <c r="O6" i="27" s="1"/>
  <c r="H25" i="16" s="1"/>
  <c r="T3" i="13"/>
  <c r="C11" i="27" s="1"/>
  <c r="P11" i="27" s="1"/>
  <c r="D3" i="13"/>
  <c r="C5" i="27" s="1"/>
  <c r="P5" i="27" s="1"/>
  <c r="F3" i="13"/>
  <c r="C8" i="27" s="1"/>
  <c r="P8" i="27" s="1"/>
  <c r="O3" i="27" l="1"/>
  <c r="B25" i="16" s="1"/>
  <c r="O7" i="27"/>
  <c r="J25" i="16" s="1"/>
  <c r="J49" i="16"/>
  <c r="O5" i="27"/>
  <c r="F25" i="16" s="1"/>
  <c r="O11" i="27"/>
  <c r="R25" i="16" s="1"/>
  <c r="P4" i="27"/>
  <c r="Q4" i="27" s="1"/>
  <c r="N49" i="16"/>
  <c r="Q9" i="27"/>
  <c r="O9" i="27"/>
  <c r="N25" i="16" s="1"/>
  <c r="P10" i="27"/>
  <c r="Q10" i="27" s="1"/>
  <c r="Q12" i="27"/>
  <c r="T49" i="16"/>
  <c r="P6" i="27"/>
  <c r="Q6" i="27" s="1"/>
  <c r="O8" i="27"/>
  <c r="L25" i="16" s="1"/>
  <c r="B49" i="16"/>
  <c r="Q3" i="27"/>
  <c r="R49" i="16"/>
  <c r="Q11" i="27"/>
  <c r="Q5" i="27"/>
  <c r="F49" i="16"/>
  <c r="Q8" i="27"/>
  <c r="L49" i="16"/>
  <c r="D49" i="16" l="1"/>
  <c r="H49" i="16"/>
  <c r="P49" i="16"/>
</calcChain>
</file>

<file path=xl/sharedStrings.xml><?xml version="1.0" encoding="utf-8"?>
<sst xmlns="http://schemas.openxmlformats.org/spreadsheetml/2006/main" count="2057" uniqueCount="479">
  <si>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</si>
  <si>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</si>
  <si>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</si>
  <si>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</si>
  <si>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</si>
  <si>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</si>
  <si>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Crediti Svincoli1</t>
  </si>
  <si>
    <t>Riparazione1</t>
  </si>
  <si>
    <t>Crediti Svincoli2</t>
  </si>
  <si>
    <t>Riparazione2</t>
  </si>
  <si>
    <t>Totale</t>
  </si>
  <si>
    <t>FlyBeard</t>
  </si>
  <si>
    <t>MC Town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</si>
  <si>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</si>
  <si>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</si>
  <si>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</si>
  <si>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</si>
  <si>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</si>
  <si>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</si>
  <si>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</si>
  <si>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</si>
  <si>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</si>
  <si>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BENATIA</t>
  </si>
  <si>
    <t>FAZIO</t>
  </si>
  <si>
    <t>LJAJIC</t>
  </si>
  <si>
    <t>Parziali Live</t>
  </si>
  <si>
    <t>2 Sessione</t>
  </si>
  <si>
    <t>FC Marcellona</t>
  </si>
  <si>
    <t>Skiacciak Mosca</t>
  </si>
  <si>
    <t>Cyrano IR</t>
  </si>
  <si>
    <t>AS Tronzi</t>
  </si>
  <si>
    <t>A.C. Denti</t>
  </si>
  <si>
    <t>MaBraviiisimi FC</t>
  </si>
  <si>
    <t>RUGANI</t>
  </si>
  <si>
    <t>MASIELLO</t>
  </si>
  <si>
    <t>UnaJunglaCazo FC</t>
  </si>
  <si>
    <t>Team As Turbo</t>
  </si>
  <si>
    <t>SS Longobarda</t>
  </si>
  <si>
    <t>Brigata Gurren</t>
  </si>
  <si>
    <t>Ibradiposi</t>
  </si>
  <si>
    <t>Scambi</t>
  </si>
  <si>
    <t>FREULER</t>
  </si>
  <si>
    <t>Badbees</t>
  </si>
  <si>
    <t>INTERFOGAT</t>
  </si>
  <si>
    <t xml:space="preserve">SJ Pardus </t>
  </si>
  <si>
    <t>C.S. Riposa</t>
  </si>
  <si>
    <t>GUAMESE DOC</t>
  </si>
  <si>
    <t>REAL CHUPITO</t>
  </si>
  <si>
    <t>TRANSPORTER UNITED</t>
  </si>
  <si>
    <t>FC CICCIOBUCCIO</t>
  </si>
  <si>
    <t>SAMBUCA JUNIORS</t>
  </si>
  <si>
    <t>REAL PETARE</t>
  </si>
  <si>
    <t>SZCZESNY</t>
  </si>
  <si>
    <t>MIRANTE</t>
  </si>
  <si>
    <t>SKORUPSKI</t>
  </si>
  <si>
    <t>MANOLAS</t>
  </si>
  <si>
    <t>GHOULAM</t>
  </si>
  <si>
    <t>SKRINIAR</t>
  </si>
  <si>
    <t>D'AMBROSIO</t>
  </si>
  <si>
    <t>ROMAGNOLI</t>
  </si>
  <si>
    <t>ALBIOL</t>
  </si>
  <si>
    <t>FLORENZI</t>
  </si>
  <si>
    <t>DE SILVESTRI</t>
  </si>
  <si>
    <t>LAZZARI</t>
  </si>
  <si>
    <t>CALHANOGLU</t>
  </si>
  <si>
    <t>BIRSA</t>
  </si>
  <si>
    <t>ILICIC</t>
  </si>
  <si>
    <t>BORJA VALERO</t>
  </si>
  <si>
    <t>LUIS ALBERTO</t>
  </si>
  <si>
    <t>BERNARDESCHI</t>
  </si>
  <si>
    <t>CRISTANTE</t>
  </si>
  <si>
    <t>ALLAN</t>
  </si>
  <si>
    <t>VERETOUT</t>
  </si>
  <si>
    <t>BARELLA</t>
  </si>
  <si>
    <t>CUTRONE</t>
  </si>
  <si>
    <t>LASAGNA</t>
  </si>
  <si>
    <t>DESTRO</t>
  </si>
  <si>
    <t>POLITANO</t>
  </si>
  <si>
    <t>MILIK</t>
  </si>
  <si>
    <t>ZAPATA</t>
  </si>
  <si>
    <t>EL SHARAAWY</t>
  </si>
  <si>
    <t>DOUGLAS COSTA</t>
  </si>
  <si>
    <t>LUCAS LEIVA</t>
  </si>
  <si>
    <t>UNDER</t>
  </si>
  <si>
    <t>ASAMOAH</t>
  </si>
  <si>
    <t>Fellatio</t>
  </si>
  <si>
    <t>DE VRJI</t>
  </si>
  <si>
    <t>Cr.Acquisti</t>
  </si>
  <si>
    <t xml:space="preserve"> </t>
  </si>
  <si>
    <t>Totale1</t>
  </si>
  <si>
    <t>nuovi acquisti 2017/18 - febbraio</t>
  </si>
  <si>
    <t>nuovi acquisti 2017/18 - febbraio da scambio</t>
  </si>
  <si>
    <t>non confermabili 2018/19</t>
  </si>
  <si>
    <t>FC CIPPA CEP</t>
  </si>
  <si>
    <t>BOCA CCIUCCO</t>
  </si>
  <si>
    <t>VS MODERN FOOTBALL</t>
  </si>
  <si>
    <t>U BACICCIA</t>
  </si>
  <si>
    <t>FC BENE BENE</t>
  </si>
  <si>
    <t>PUSSY WAGON FC</t>
  </si>
  <si>
    <t>US SHANGAY</t>
  </si>
  <si>
    <t>PAUL FRANK INDUSTRIES</t>
  </si>
  <si>
    <t>CALABRIA</t>
  </si>
  <si>
    <t>2019/20</t>
  </si>
  <si>
    <t>SOLOPISA</t>
  </si>
  <si>
    <t>Nedved11</t>
  </si>
  <si>
    <t>Mojito FC</t>
  </si>
  <si>
    <t>PEZZELLA</t>
  </si>
  <si>
    <t>Applauso SC</t>
  </si>
  <si>
    <t>Bayer Pappiana</t>
  </si>
  <si>
    <t>Flybeard</t>
  </si>
  <si>
    <t>Lucense</t>
  </si>
  <si>
    <t>riconferma 2018/19</t>
  </si>
  <si>
    <t>non confermabili 2019/20</t>
  </si>
  <si>
    <t>nuovi acquisti 2018/19 - febbraio</t>
  </si>
  <si>
    <t>nuovi acquisti 2018/19 - febbraio da scambio</t>
  </si>
  <si>
    <t>KOWNACKY</t>
  </si>
  <si>
    <t>CSKA Scina</t>
  </si>
  <si>
    <t>UGF Pisa</t>
  </si>
  <si>
    <t>Virgy Team</t>
  </si>
  <si>
    <t>DRAKESET</t>
  </si>
  <si>
    <t>BAYERN BIKERS</t>
  </si>
  <si>
    <t>NUMBERS</t>
  </si>
  <si>
    <t>STURM UND DRANG</t>
  </si>
  <si>
    <t>FANTALISBON</t>
  </si>
  <si>
    <t>FC LEAD</t>
  </si>
  <si>
    <t>A S SECCO</t>
  </si>
  <si>
    <t>FC Alinghi</t>
  </si>
  <si>
    <t>Boia Deh Lakers</t>
  </si>
  <si>
    <t>The Nowitzness</t>
  </si>
  <si>
    <t>Patatinaikos</t>
  </si>
  <si>
    <t>il Presidente</t>
  </si>
  <si>
    <t>Real Markoti</t>
  </si>
  <si>
    <t>Sbronsea PF</t>
  </si>
  <si>
    <t>Team ajejebrazorv5</t>
  </si>
  <si>
    <t>Pisano D O C G</t>
  </si>
  <si>
    <t>HATEBOER</t>
  </si>
  <si>
    <t>ORSOLINI</t>
  </si>
  <si>
    <t>CACCIATORE</t>
  </si>
  <si>
    <t>RINCON</t>
  </si>
  <si>
    <t>MERET</t>
  </si>
  <si>
    <t>DE SCIGLIO</t>
  </si>
  <si>
    <t>BASTOS</t>
  </si>
  <si>
    <t>MAGNANELLI</t>
  </si>
  <si>
    <t>DONNARUMMA</t>
  </si>
  <si>
    <t>HANDANOVIC</t>
  </si>
  <si>
    <t>STRAKOSHA</t>
  </si>
  <si>
    <t>OSPINA</t>
  </si>
  <si>
    <t>BERISHA</t>
  </si>
  <si>
    <t>OLSEN</t>
  </si>
  <si>
    <t>PERIN</t>
  </si>
  <si>
    <t>SIRIGU</t>
  </si>
  <si>
    <t>CONSIGLI</t>
  </si>
  <si>
    <t>PINSOGLIO</t>
  </si>
  <si>
    <t>PROTO</t>
  </si>
  <si>
    <t>PADELLI</t>
  </si>
  <si>
    <t>LAFONT</t>
  </si>
  <si>
    <t>KARNEZIS</t>
  </si>
  <si>
    <t>MARCHETTI</t>
  </si>
  <si>
    <t>SORRENTINO</t>
  </si>
  <si>
    <t>SPORTIELLO</t>
  </si>
  <si>
    <t>AUDERO</t>
  </si>
  <si>
    <t>GUERRIERI</t>
  </si>
  <si>
    <t>PROVEDEL</t>
  </si>
  <si>
    <t>MUSSO</t>
  </si>
  <si>
    <t>GOLLINI</t>
  </si>
  <si>
    <t>REINA</t>
  </si>
  <si>
    <t>GOMIS</t>
  </si>
  <si>
    <t>CRAGNO</t>
  </si>
  <si>
    <t>DONNARUMMA A.</t>
  </si>
  <si>
    <t>BONUCCI</t>
  </si>
  <si>
    <t>CHIELLINI</t>
  </si>
  <si>
    <t>MANCINI</t>
  </si>
  <si>
    <t>KOLAROV</t>
  </si>
  <si>
    <t>CANCELO</t>
  </si>
  <si>
    <t>KOULIBALY</t>
  </si>
  <si>
    <t>SILVESTRE</t>
  </si>
  <si>
    <t>TONELLI</t>
  </si>
  <si>
    <t>MURRU</t>
  </si>
  <si>
    <t>ALEXSANDRO</t>
  </si>
  <si>
    <t>NKOULOU</t>
  </si>
  <si>
    <t>BERESZINSKI</t>
  </si>
  <si>
    <t>ACERBI</t>
  </si>
  <si>
    <t>CIONEK</t>
  </si>
  <si>
    <t>CRISCITO</t>
  </si>
  <si>
    <t>CALDARA</t>
  </si>
  <si>
    <t>OPOKU</t>
  </si>
  <si>
    <t>VRSALIKO</t>
  </si>
  <si>
    <t>ZAMPANO</t>
  </si>
  <si>
    <t>ANSALDI</t>
  </si>
  <si>
    <t>SAMIR</t>
  </si>
  <si>
    <t>ROGERIO</t>
  </si>
  <si>
    <t>BIRAGHI</t>
  </si>
  <si>
    <t>DI LORENZO</t>
  </si>
  <si>
    <t>MIRANDA</t>
  </si>
  <si>
    <t>ANDERSEN</t>
  </si>
  <si>
    <t>CACERES</t>
  </si>
  <si>
    <t>RODRIGUEZ</t>
  </si>
  <si>
    <t>HISAJ</t>
  </si>
  <si>
    <t>MILENKOVIC</t>
  </si>
  <si>
    <t>DANILO</t>
  </si>
  <si>
    <t>STRYGEN LARSEN</t>
  </si>
  <si>
    <t>IZZO</t>
  </si>
  <si>
    <t>MARIO RUI</t>
  </si>
  <si>
    <t>TOLOI</t>
  </si>
  <si>
    <t>LUIZ FELIPE</t>
  </si>
  <si>
    <t>SRNA</t>
  </si>
  <si>
    <t>FERRARI  G.</t>
  </si>
  <si>
    <t>MATTIELLO</t>
  </si>
  <si>
    <t>CONTI</t>
  </si>
  <si>
    <t>ROSSETTINI</t>
  </si>
  <si>
    <t>MOLINARO</t>
  </si>
  <si>
    <t>V. HUGO</t>
  </si>
  <si>
    <t>RECA</t>
  </si>
  <si>
    <t>LIROLA</t>
  </si>
  <si>
    <t>PASQUAL</t>
  </si>
  <si>
    <t>AINA</t>
  </si>
  <si>
    <t>RADU</t>
  </si>
  <si>
    <t>ROMAGNA</t>
  </si>
  <si>
    <t>GOSENS</t>
  </si>
  <si>
    <t>DALBERT</t>
  </si>
  <si>
    <t>MARCANO</t>
  </si>
  <si>
    <t>DIJKS</t>
  </si>
  <si>
    <t>GOLDANIGA</t>
  </si>
  <si>
    <t>DI MARCO</t>
  </si>
  <si>
    <t>LIKOGIANNIS</t>
  </si>
  <si>
    <t>COLLEY</t>
  </si>
  <si>
    <t>BANI</t>
  </si>
  <si>
    <t>ANTONELLI</t>
  </si>
  <si>
    <t>PALOMINO</t>
  </si>
  <si>
    <t>DURMISI</t>
  </si>
  <si>
    <t>PERISIC</t>
  </si>
  <si>
    <t>KHEDIRA</t>
  </si>
  <si>
    <t>MATUIDI</t>
  </si>
  <si>
    <t>MILINKOVIC</t>
  </si>
  <si>
    <t>PASTORE</t>
  </si>
  <si>
    <t>PASALIC</t>
  </si>
  <si>
    <t>FABIAN RUIZ</t>
  </si>
  <si>
    <t>DZEMAILI</t>
  </si>
  <si>
    <t>BOATENG</t>
  </si>
  <si>
    <t>HAMSIK</t>
  </si>
  <si>
    <t>PAROLO</t>
  </si>
  <si>
    <t>VERDI</t>
  </si>
  <si>
    <t>NAINGGOLAN</t>
  </si>
  <si>
    <t>PJANIC</t>
  </si>
  <si>
    <t>BONAVENTURA</t>
  </si>
  <si>
    <t>GERSON</t>
  </si>
  <si>
    <t>BROZOVIC</t>
  </si>
  <si>
    <t>DE PAUL</t>
  </si>
  <si>
    <t>CHIESA</t>
  </si>
  <si>
    <t>JANKTO</t>
  </si>
  <si>
    <t>ZIELINSKI</t>
  </si>
  <si>
    <t>CUADRADO</t>
  </si>
  <si>
    <t>MARUSIC</t>
  </si>
  <si>
    <t>FOFANA</t>
  </si>
  <si>
    <t>GIACCHERINI</t>
  </si>
  <si>
    <t>BARAK</t>
  </si>
  <si>
    <t>LAXALT</t>
  </si>
  <si>
    <t>ZAJC</t>
  </si>
  <si>
    <t>EMRE CAN</t>
  </si>
  <si>
    <t>SORIANO</t>
  </si>
  <si>
    <t>RADOVANOVIC</t>
  </si>
  <si>
    <t>BENASSI</t>
  </si>
  <si>
    <t>KRUNIC</t>
  </si>
  <si>
    <t>STROOTMAN</t>
  </si>
  <si>
    <t>KESSIE</t>
  </si>
  <si>
    <t>CORREA</t>
  </si>
  <si>
    <t>PEROTTI</t>
  </si>
  <si>
    <t>KURTIC</t>
  </si>
  <si>
    <t>BASELLI</t>
  </si>
  <si>
    <t>RAMIREZ</t>
  </si>
  <si>
    <t>PELLEGRINI</t>
  </si>
  <si>
    <t>CAPEZZI</t>
  </si>
  <si>
    <t>SAPONARA</t>
  </si>
  <si>
    <t>BAKAYOKO</t>
  </si>
  <si>
    <t>JOAO PEDRO</t>
  </si>
  <si>
    <t>ROMULO</t>
  </si>
  <si>
    <t>DE ROON</t>
  </si>
  <si>
    <t>CASTRO</t>
  </si>
  <si>
    <t>STULAC</t>
  </si>
  <si>
    <t>PULGAR</t>
  </si>
  <si>
    <t>LAZOVIC</t>
  </si>
  <si>
    <t>HILJEMARK</t>
  </si>
  <si>
    <t>DJURICIC</t>
  </si>
  <si>
    <t>DE ROSSI</t>
  </si>
  <si>
    <t>LULIC</t>
  </si>
  <si>
    <t>DI GAUDIO</t>
  </si>
  <si>
    <t>MEITE</t>
  </si>
  <si>
    <t>BIABIANY</t>
  </si>
  <si>
    <t>PRAET</t>
  </si>
  <si>
    <t>CICIRETTI</t>
  </si>
  <si>
    <t>NZONZI</t>
  </si>
  <si>
    <t>VECINO</t>
  </si>
  <si>
    <t>DIAWARA</t>
  </si>
  <si>
    <t>VIVIANI</t>
  </si>
  <si>
    <t>GRASSI</t>
  </si>
  <si>
    <t>RONALDO</t>
  </si>
  <si>
    <t>ZAZA</t>
  </si>
  <si>
    <t>ICARDI</t>
  </si>
  <si>
    <t>DYBALA</t>
  </si>
  <si>
    <t>PJACA</t>
  </si>
  <si>
    <t>IMMOBILE</t>
  </si>
  <si>
    <t>HIGUAIN</t>
  </si>
  <si>
    <t>KOWNACKI</t>
  </si>
  <si>
    <t>PIATEK</t>
  </si>
  <si>
    <t>DZEKO</t>
  </si>
  <si>
    <t>GOMEZ</t>
  </si>
  <si>
    <t>BELOTTI</t>
  </si>
  <si>
    <t>INSIGNE</t>
  </si>
  <si>
    <t>MERTENS</t>
  </si>
  <si>
    <t>IAGO FALQUE</t>
  </si>
  <si>
    <t>CAPUTO</t>
  </si>
  <si>
    <t>PAVOLETTI</t>
  </si>
  <si>
    <t>DEFREL</t>
  </si>
  <si>
    <t>MANDZUKIC</t>
  </si>
  <si>
    <t>SIMEONE</t>
  </si>
  <si>
    <t>INGLESE</t>
  </si>
  <si>
    <t>MARTINEZ</t>
  </si>
  <si>
    <t>QUAGLIARELLA</t>
  </si>
  <si>
    <t>KLUIVERT</t>
  </si>
  <si>
    <t>SUSO</t>
  </si>
  <si>
    <t>KEITA</t>
  </si>
  <si>
    <t>BABACAR</t>
  </si>
  <si>
    <t>CALLEJON</t>
  </si>
  <si>
    <t>PETAGNA</t>
  </si>
  <si>
    <t>ANTENUCCI</t>
  </si>
  <si>
    <t>BERARDI</t>
  </si>
  <si>
    <t>LA GUMINA</t>
  </si>
  <si>
    <t>BARROW</t>
  </si>
  <si>
    <t>STEPINSKI</t>
  </si>
  <si>
    <t>MACHIS</t>
  </si>
  <si>
    <t>SCHICK</t>
  </si>
  <si>
    <t>FAVILLI</t>
  </si>
  <si>
    <t>DI FRANCESCO</t>
  </si>
  <si>
    <t>DJORDJEVIC</t>
  </si>
  <si>
    <t>CAMPBELL</t>
  </si>
  <si>
    <t>CASTILLEJO</t>
  </si>
  <si>
    <t>FALCINELLI</t>
  </si>
  <si>
    <t>GERVINHO</t>
  </si>
  <si>
    <t>SANTANDER</t>
  </si>
  <si>
    <t>BRIGNOLA</t>
  </si>
  <si>
    <t>PALOSCHI</t>
  </si>
  <si>
    <t>FARIAS</t>
  </si>
  <si>
    <t>CERRI</t>
  </si>
  <si>
    <t>CAPRARI</t>
  </si>
  <si>
    <t>PUSSETTO</t>
  </si>
  <si>
    <t>m</t>
  </si>
  <si>
    <t>LAPADULA</t>
  </si>
  <si>
    <t>f</t>
  </si>
  <si>
    <t>AC CHIAVO VERONICA</t>
  </si>
  <si>
    <t>SZESCENY</t>
  </si>
  <si>
    <t>BERNI</t>
  </si>
  <si>
    <t>DRAGOWSKI</t>
  </si>
  <si>
    <t>FUZATO</t>
  </si>
  <si>
    <t>NICOLAS</t>
  </si>
  <si>
    <t>VICTOR HUGO</t>
  </si>
  <si>
    <t>HYSAJ</t>
  </si>
  <si>
    <t>NKOLOU</t>
  </si>
  <si>
    <t>DIIKS (BOLOGNA)</t>
  </si>
  <si>
    <t>BEREZYNSKI</t>
  </si>
  <si>
    <t>LISANDRO LOPEZ</t>
  </si>
  <si>
    <t>VRSALJKO</t>
  </si>
  <si>
    <t>ALEX SANDRO</t>
  </si>
  <si>
    <t>DE MAIO</t>
  </si>
  <si>
    <t>RODRIGUEZ R.</t>
  </si>
  <si>
    <t>ZUKANOVIC</t>
  </si>
  <si>
    <t>HELANDER</t>
  </si>
  <si>
    <t>MAGNANI</t>
  </si>
  <si>
    <t>VICARI</t>
  </si>
  <si>
    <t>MAKSIMOVIC</t>
  </si>
  <si>
    <t>CASTAGNE</t>
  </si>
  <si>
    <t>KLAVAN</t>
  </si>
  <si>
    <t>BRUNO ALVES</t>
  </si>
  <si>
    <t>NUYTINK</t>
  </si>
  <si>
    <t>MUSACCHIO</t>
  </si>
  <si>
    <t>KARSDORP</t>
  </si>
  <si>
    <t>SPOLLI</t>
  </si>
  <si>
    <t>MORETTI</t>
  </si>
  <si>
    <t>BIRASCHI</t>
  </si>
  <si>
    <t>NAINGOLLAN</t>
  </si>
  <si>
    <t>D.COSTA</t>
  </si>
  <si>
    <t>MANDRAGORA</t>
  </si>
  <si>
    <t>RUIZ</t>
  </si>
  <si>
    <t>PELLEGRINI LORE</t>
  </si>
  <si>
    <t>POLI</t>
  </si>
  <si>
    <t>LEIVA</t>
  </si>
  <si>
    <t>EKDAL</t>
  </si>
  <si>
    <t>BIGLIA</t>
  </si>
  <si>
    <t>BEHRANI</t>
  </si>
  <si>
    <t>SENSI</t>
  </si>
  <si>
    <t>BAKAIOKO</t>
  </si>
  <si>
    <t>DONSAH</t>
  </si>
  <si>
    <t>LAUTARO</t>
  </si>
  <si>
    <t>CAICEDO</t>
  </si>
  <si>
    <t>CIANO</t>
  </si>
  <si>
    <t>TEODORCYUK</t>
  </si>
  <si>
    <t>PALACIO</t>
  </si>
  <si>
    <t>MEDEIROS</t>
  </si>
  <si>
    <t>PANDEV</t>
  </si>
  <si>
    <t>LJIAIC</t>
  </si>
  <si>
    <t>PEZZELLA GER.</t>
  </si>
  <si>
    <t>LYKOGIANNIS</t>
  </si>
  <si>
    <t>FERRARI</t>
  </si>
  <si>
    <t>HALLFREDSSON</t>
  </si>
  <si>
    <t>Cagnanese</t>
  </si>
  <si>
    <t>DRAGOWSKY</t>
  </si>
  <si>
    <t>SCUFFET</t>
  </si>
  <si>
    <t>SEPE</t>
  </si>
  <si>
    <t>PEZZELLA G.</t>
  </si>
  <si>
    <t>BONIFAZI</t>
  </si>
  <si>
    <t>RASMUSSEN</t>
  </si>
  <si>
    <t>FERRARI G.</t>
  </si>
  <si>
    <t>FERRARI A.</t>
  </si>
  <si>
    <t>GAGLIOLO</t>
  </si>
  <si>
    <t>LEMOS</t>
  </si>
  <si>
    <t>WALLACE</t>
  </si>
  <si>
    <t>FELIPE</t>
  </si>
  <si>
    <t>EYSSERIC</t>
  </si>
  <si>
    <t>CANDREVA</t>
  </si>
  <si>
    <t>DUNCAN</t>
  </si>
  <si>
    <t>BORINI</t>
  </si>
  <si>
    <t>SODDIMO</t>
  </si>
  <si>
    <t>BENNACER</t>
  </si>
  <si>
    <t>CORIC</t>
  </si>
  <si>
    <t>CRISTIANO RONALDO</t>
  </si>
  <si>
    <t>KOUAME</t>
  </si>
  <si>
    <t>RIGONI</t>
  </si>
  <si>
    <t>PERICA</t>
  </si>
  <si>
    <t>MIRALLAS</t>
  </si>
  <si>
    <t>REAL PAGA</t>
  </si>
  <si>
    <t>HETEMAJ</t>
  </si>
  <si>
    <t>SECULIN</t>
  </si>
  <si>
    <t>ROSATI</t>
  </si>
  <si>
    <t>LARSEN</t>
  </si>
  <si>
    <t>ROMANGOLI</t>
  </si>
  <si>
    <t>MARLON</t>
  </si>
  <si>
    <t>N'KOLOU</t>
  </si>
  <si>
    <t>BARBA</t>
  </si>
  <si>
    <t>FERRARI (SAS)</t>
  </si>
  <si>
    <t>STRINIC</t>
  </si>
  <si>
    <t>CEPPITELLI</t>
  </si>
  <si>
    <t>NYUTNIK</t>
  </si>
  <si>
    <t>RODRIGUREZ R</t>
  </si>
  <si>
    <t>DJOUROU</t>
  </si>
  <si>
    <t>EKONG</t>
  </si>
  <si>
    <t>ALI ADNAN</t>
  </si>
  <si>
    <t>MILINKOVIC-SAVIC</t>
  </si>
  <si>
    <t>RIGONI (CHIEVO)</t>
  </si>
  <si>
    <t>BERENGUER</t>
  </si>
  <si>
    <t>GAGLIARDINI</t>
  </si>
  <si>
    <t>BRADARIC</t>
  </si>
  <si>
    <t>KOUME</t>
  </si>
  <si>
    <t>RIGONI (ATAL)</t>
  </si>
  <si>
    <t>THEREAU</t>
  </si>
  <si>
    <t>BELEC</t>
  </si>
  <si>
    <t>DA COSTA</t>
  </si>
  <si>
    <t>SZCESNY</t>
  </si>
  <si>
    <t>PEGOLO</t>
  </si>
  <si>
    <t>ASAMAOH</t>
  </si>
  <si>
    <t>HATABOER</t>
  </si>
  <si>
    <t>RODRIGUEZ R</t>
  </si>
  <si>
    <t>DJIKS (BOL)</t>
  </si>
  <si>
    <t>MILINKOVIC SAVIC</t>
  </si>
  <si>
    <t>NAINGOLAN</t>
  </si>
  <si>
    <t>ZAJIC</t>
  </si>
  <si>
    <t>PELLEGRINI LOR</t>
  </si>
  <si>
    <t>CAN</t>
  </si>
  <si>
    <t>LINETTY</t>
  </si>
  <si>
    <t>LOCATELLI</t>
  </si>
  <si>
    <t>PESSINA</t>
  </si>
  <si>
    <t>MANDROGORA</t>
  </si>
  <si>
    <t>MISSIROLI</t>
  </si>
  <si>
    <t>BADELJ</t>
  </si>
  <si>
    <t>ROG</t>
  </si>
  <si>
    <t>HILEMARK</t>
  </si>
  <si>
    <t>C. RONALDO</t>
  </si>
  <si>
    <t>CALLEYON</t>
  </si>
  <si>
    <t>LJALIC</t>
  </si>
  <si>
    <t xml:space="preserve">PALACIO </t>
  </si>
  <si>
    <t>CASTELLEJO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</si>
</sst>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2"/>
      <color rgb="FF000000"/>
      <name val="Calibri"/>
    </font>
    <font>
      <sz val="12"/>
      <color theme="0"/>
      <name val="Calibri"/>
    </font>
    <font>
      <sz val="11"/>
      <color theme="0"/>
      <name val="Calibri"/>
    </font>
  </fonts>
  <fills count="26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CCFFCC"/>
        <bgColor rgb="FFFFFF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</fills>
  <borders count="4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rgb="FF000000"/>
      </top>
      <bottom/>
      <diagonal/>
    </border>
    <border>
      <left/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639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377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7" borderId="10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0" fillId="0" borderId="0" xfId="0" applyFont="1" applyFill="1" applyBorder="1" applyAlignment="1"/>
    <xf numFmtId="0" fontId="0" fillId="0" borderId="0" xfId="0" applyFont="1" applyFill="1" applyBorder="1"/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8" fillId="0" borderId="0" xfId="0" applyFont="1" applyFill="1" applyBorder="1" applyAlignment="1">
      <alignment horizontal="center" vertical="center"/>
    </xf>
    <xf numFmtId="0" fontId="0" fillId="15" borderId="27" xfId="0" applyFont="1" applyFill="1" applyBorder="1" applyAlignment="1">
      <alignment horizontal="center" vertical="center"/>
    </xf>
    <xf numFmtId="0" fontId="0" fillId="15" borderId="28" xfId="0" applyFont="1" applyFill="1" applyBorder="1" applyAlignment="1">
      <alignment horizontal="center" vertical="center"/>
    </xf>
    <xf numFmtId="0" fontId="0" fillId="15" borderId="29" xfId="0" applyFont="1" applyFill="1" applyBorder="1" applyAlignment="1">
      <alignment horizontal="center" vertical="center"/>
    </xf>
    <xf numFmtId="0" fontId="0" fillId="20" borderId="0" xfId="0" applyFont="1" applyFill="1"/>
    <xf numFmtId="0" fontId="0" fillId="14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1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6" fillId="18" borderId="4" xfId="0" applyFont="1" applyFill="1" applyBorder="1"/>
    <xf numFmtId="0" fontId="6" fillId="18" borderId="8" xfId="0" applyFont="1" applyFill="1" applyBorder="1"/>
    <xf numFmtId="0" fontId="6" fillId="18" borderId="6" xfId="0" applyFont="1" applyFill="1" applyBorder="1"/>
    <xf numFmtId="0" fontId="6" fillId="16" borderId="4" xfId="0" applyFont="1" applyFill="1" applyBorder="1"/>
    <xf numFmtId="0" fontId="6" fillId="16" borderId="8" xfId="0" applyFont="1" applyFill="1" applyBorder="1"/>
    <xf numFmtId="0" fontId="0" fillId="18" borderId="0" xfId="0" applyNumberFormat="1" applyFont="1" applyFill="1"/>
    <xf numFmtId="0" fontId="0" fillId="16" borderId="0" xfId="0" applyNumberFormat="1" applyFont="1" applyFill="1"/>
    <xf numFmtId="0" fontId="0" fillId="17" borderId="0" xfId="0" applyNumberFormat="1" applyFont="1" applyFill="1"/>
    <xf numFmtId="0" fontId="0" fillId="22" borderId="0" xfId="0" applyNumberFormat="1" applyFont="1" applyFill="1"/>
    <xf numFmtId="0" fontId="0" fillId="19" borderId="0" xfId="0" applyNumberFormat="1" applyFont="1" applyFill="1"/>
    <xf numFmtId="0" fontId="6" fillId="16" borderId="6" xfId="0" applyFont="1" applyFill="1" applyBorder="1"/>
    <xf numFmtId="0" fontId="14" fillId="0" borderId="0" xfId="0" applyFont="1"/>
    <xf numFmtId="0" fontId="14" fillId="0" borderId="0" xfId="0" applyFont="1" applyAlignment="1"/>
    <xf numFmtId="0" fontId="15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5" borderId="2" xfId="0" applyFont="1" applyFill="1" applyBorder="1" applyAlignment="1">
      <alignment vertical="center"/>
    </xf>
    <xf numFmtId="0" fontId="14" fillId="0" borderId="4" xfId="0" applyFont="1" applyFill="1" applyBorder="1"/>
    <xf numFmtId="0" fontId="14" fillId="0" borderId="8" xfId="0" applyFont="1" applyFill="1" applyBorder="1" applyAlignment="1">
      <alignment vertical="center"/>
    </xf>
    <xf numFmtId="0" fontId="14" fillId="0" borderId="15" xfId="0" applyFont="1" applyFill="1" applyBorder="1"/>
    <xf numFmtId="0" fontId="14" fillId="0" borderId="16" xfId="0" applyFont="1" applyFill="1" applyBorder="1"/>
    <xf numFmtId="0" fontId="14" fillId="0" borderId="11" xfId="0" applyFont="1" applyFill="1" applyBorder="1"/>
    <xf numFmtId="0" fontId="14" fillId="0" borderId="13" xfId="0" applyFont="1" applyFill="1" applyBorder="1"/>
    <xf numFmtId="0" fontId="14" fillId="0" borderId="15" xfId="0" applyFont="1" applyBorder="1"/>
    <xf numFmtId="0" fontId="14" fillId="8" borderId="17" xfId="0" applyFont="1" applyFill="1" applyBorder="1"/>
    <xf numFmtId="0" fontId="14" fillId="0" borderId="8" xfId="0" applyFont="1" applyFill="1" applyBorder="1"/>
    <xf numFmtId="0" fontId="14" fillId="16" borderId="4" xfId="0" applyFont="1" applyFill="1" applyBorder="1"/>
    <xf numFmtId="0" fontId="14" fillId="16" borderId="8" xfId="0" applyFont="1" applyFill="1" applyBorder="1"/>
    <xf numFmtId="0" fontId="14" fillId="18" borderId="4" xfId="0" applyFont="1" applyFill="1" applyBorder="1"/>
    <xf numFmtId="0" fontId="14" fillId="18" borderId="8" xfId="0" applyFont="1" applyFill="1" applyBorder="1"/>
    <xf numFmtId="0" fontId="14" fillId="0" borderId="0" xfId="0" applyFont="1" applyFill="1"/>
    <xf numFmtId="0" fontId="14" fillId="8" borderId="1" xfId="0" applyFont="1" applyFill="1" applyBorder="1"/>
    <xf numFmtId="0" fontId="14" fillId="0" borderId="6" xfId="0" applyFont="1" applyFill="1" applyBorder="1"/>
    <xf numFmtId="0" fontId="15" fillId="0" borderId="0" xfId="0" applyFont="1" applyAlignment="1"/>
    <xf numFmtId="0" fontId="14" fillId="0" borderId="0" xfId="0" applyFont="1" applyFill="1" applyBorder="1"/>
    <xf numFmtId="0" fontId="13" fillId="0" borderId="0" xfId="0" applyFont="1" applyAlignment="1"/>
    <xf numFmtId="0" fontId="6" fillId="0" borderId="16" xfId="0" applyFont="1" applyFill="1" applyBorder="1" applyAlignment="1"/>
    <xf numFmtId="0" fontId="0" fillId="10" borderId="30" xfId="0" applyFont="1" applyFill="1" applyBorder="1"/>
    <xf numFmtId="0" fontId="0" fillId="10" borderId="31" xfId="0" applyFont="1" applyFill="1" applyBorder="1"/>
    <xf numFmtId="0" fontId="0" fillId="10" borderId="32" xfId="0" applyFont="1" applyFill="1" applyBorder="1"/>
    <xf numFmtId="0" fontId="0" fillId="0" borderId="2" xfId="0" applyFont="1" applyBorder="1" applyAlignment="1"/>
    <xf numFmtId="0" fontId="17" fillId="6" borderId="8" xfId="0" applyFont="1" applyFill="1" applyBorder="1"/>
    <xf numFmtId="0" fontId="17" fillId="6" borderId="4" xfId="0" applyFont="1" applyFill="1" applyBorder="1"/>
    <xf numFmtId="0" fontId="0" fillId="0" borderId="0" xfId="0" applyFont="1" applyBorder="1" applyAlignment="1"/>
    <xf numFmtId="0" fontId="6" fillId="0" borderId="12" xfId="0" applyFont="1" applyFill="1" applyBorder="1"/>
    <xf numFmtId="0" fontId="0" fillId="8" borderId="10" xfId="0" applyFont="1" applyFill="1" applyBorder="1"/>
    <xf numFmtId="0" fontId="6" fillId="0" borderId="25" xfId="0" applyFont="1" applyFill="1" applyBorder="1"/>
    <xf numFmtId="0" fontId="6" fillId="0" borderId="26" xfId="0" applyFont="1" applyFill="1" applyBorder="1"/>
    <xf numFmtId="0" fontId="6" fillId="0" borderId="22" xfId="0" applyFont="1" applyFill="1" applyBorder="1"/>
    <xf numFmtId="0" fontId="6" fillId="0" borderId="24" xfId="0" applyFont="1" applyFill="1" applyBorder="1"/>
    <xf numFmtId="0" fontId="0" fillId="8" borderId="14" xfId="0" applyFont="1" applyFill="1" applyBorder="1"/>
    <xf numFmtId="0" fontId="6" fillId="0" borderId="19" xfId="0" applyFont="1" applyFill="1" applyBorder="1"/>
    <xf numFmtId="0" fontId="6" fillId="0" borderId="21" xfId="0" applyFont="1" applyFill="1" applyBorder="1"/>
    <xf numFmtId="0" fontId="0" fillId="23" borderId="4" xfId="0" applyFont="1" applyFill="1" applyBorder="1" applyAlignment="1">
      <alignment horizontal="center" vertical="center"/>
    </xf>
    <xf numFmtId="0" fontId="0" fillId="23" borderId="15" xfId="0" applyFont="1" applyFill="1" applyBorder="1" applyAlignment="1">
      <alignment horizontal="center" vertical="center"/>
    </xf>
    <xf numFmtId="0" fontId="0" fillId="23" borderId="11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8" borderId="10" xfId="0" applyFont="1" applyFill="1" applyBorder="1"/>
    <xf numFmtId="0" fontId="14" fillId="0" borderId="19" xfId="0" applyFont="1" applyFill="1" applyBorder="1"/>
    <xf numFmtId="0" fontId="14" fillId="0" borderId="33" xfId="0" applyFont="1" applyFill="1" applyBorder="1" applyAlignment="1">
      <alignment vertical="center"/>
    </xf>
    <xf numFmtId="0" fontId="0" fillId="0" borderId="20" xfId="0" applyNumberFormat="1" applyFont="1" applyBorder="1"/>
    <xf numFmtId="0" fontId="14" fillId="0" borderId="21" xfId="0" applyFont="1" applyFill="1" applyBorder="1" applyAlignment="1">
      <alignment vertical="center"/>
    </xf>
    <xf numFmtId="0" fontId="0" fillId="0" borderId="25" xfId="0" applyNumberFormat="1" applyFont="1" applyBorder="1"/>
    <xf numFmtId="0" fontId="0" fillId="0" borderId="0" xfId="0" applyNumberFormat="1" applyFont="1" applyBorder="1"/>
    <xf numFmtId="0" fontId="14" fillId="0" borderId="26" xfId="0" applyFont="1" applyFill="1" applyBorder="1"/>
    <xf numFmtId="0" fontId="0" fillId="0" borderId="22" xfId="0" applyNumberFormat="1" applyFont="1" applyBorder="1"/>
    <xf numFmtId="0" fontId="14" fillId="0" borderId="34" xfId="0" applyFont="1" applyFill="1" applyBorder="1"/>
    <xf numFmtId="0" fontId="0" fillId="0" borderId="23" xfId="0" applyNumberFormat="1" applyFont="1" applyBorder="1"/>
    <xf numFmtId="0" fontId="14" fillId="0" borderId="35" xfId="0" applyFont="1" applyFill="1" applyBorder="1"/>
    <xf numFmtId="0" fontId="14" fillId="0" borderId="24" xfId="0" applyFont="1" applyFill="1" applyBorder="1"/>
    <xf numFmtId="0" fontId="14" fillId="8" borderId="14" xfId="0" applyFont="1" applyFill="1" applyBorder="1"/>
    <xf numFmtId="0" fontId="14" fillId="0" borderId="33" xfId="0" applyFont="1" applyFill="1" applyBorder="1"/>
    <xf numFmtId="0" fontId="14" fillId="16" borderId="36" xfId="0" applyFont="1" applyFill="1" applyBorder="1"/>
    <xf numFmtId="0" fontId="14" fillId="16" borderId="33" xfId="0" applyFont="1" applyFill="1" applyBorder="1"/>
    <xf numFmtId="0" fontId="14" fillId="18" borderId="36" xfId="0" applyFont="1" applyFill="1" applyBorder="1"/>
    <xf numFmtId="0" fontId="14" fillId="18" borderId="33" xfId="0" applyFont="1" applyFill="1" applyBorder="1"/>
    <xf numFmtId="0" fontId="14" fillId="0" borderId="22" xfId="0" applyFont="1" applyFill="1" applyBorder="1"/>
    <xf numFmtId="0" fontId="14" fillId="18" borderId="20" xfId="0" applyFont="1" applyFill="1" applyBorder="1"/>
    <xf numFmtId="0" fontId="14" fillId="16" borderId="20" xfId="0" applyFont="1" applyFill="1" applyBorder="1"/>
    <xf numFmtId="0" fontId="14" fillId="0" borderId="36" xfId="0" applyFont="1" applyFill="1" applyBorder="1"/>
    <xf numFmtId="0" fontId="14" fillId="0" borderId="21" xfId="0" applyFont="1" applyFill="1" applyBorder="1"/>
    <xf numFmtId="0" fontId="6" fillId="0" borderId="33" xfId="0" applyFont="1" applyFill="1" applyBorder="1"/>
    <xf numFmtId="0" fontId="6" fillId="0" borderId="36" xfId="0" applyFont="1" applyFill="1" applyBorder="1"/>
    <xf numFmtId="0" fontId="13" fillId="0" borderId="0" xfId="0" applyFont="1" applyBorder="1" applyAlignment="1"/>
    <xf numFmtId="0" fontId="6" fillId="0" borderId="34" xfId="0" applyFont="1" applyFill="1" applyBorder="1"/>
    <xf numFmtId="0" fontId="6" fillId="0" borderId="35" xfId="0" applyFont="1" applyFill="1" applyBorder="1"/>
    <xf numFmtId="0" fontId="6" fillId="0" borderId="6" xfId="0" applyFont="1" applyFill="1" applyBorder="1" applyAlignment="1">
      <alignment vertical="center"/>
    </xf>
    <xf numFmtId="0" fontId="1" fillId="5" borderId="4" xfId="0" applyFont="1" applyFill="1" applyBorder="1" applyAlignment="1">
      <alignment vertical="center"/>
    </xf>
    <xf numFmtId="0" fontId="6" fillId="0" borderId="33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0" fillId="0" borderId="4" xfId="0" applyFont="1" applyBorder="1" applyAlignment="1"/>
    <xf numFmtId="0" fontId="15" fillId="0" borderId="40" xfId="0" applyFont="1" applyBorder="1" applyAlignment="1">
      <alignment vertical="center"/>
    </xf>
    <xf numFmtId="0" fontId="14" fillId="0" borderId="41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14" fillId="5" borderId="37" xfId="0" applyFont="1" applyFill="1" applyBorder="1" applyAlignment="1">
      <alignment vertical="center"/>
    </xf>
    <xf numFmtId="0" fontId="14" fillId="0" borderId="37" xfId="0" applyFont="1" applyBorder="1" applyAlignment="1">
      <alignment vertical="center"/>
    </xf>
    <xf numFmtId="0" fontId="14" fillId="5" borderId="39" xfId="0" applyFont="1" applyFill="1" applyBorder="1" applyAlignment="1">
      <alignment vertical="center"/>
    </xf>
    <xf numFmtId="0" fontId="14" fillId="0" borderId="42" xfId="0" applyFont="1" applyFill="1" applyBorder="1"/>
    <xf numFmtId="0" fontId="14" fillId="0" borderId="43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43" xfId="0" applyFont="1" applyFill="1" applyBorder="1"/>
    <xf numFmtId="0" fontId="14" fillId="0" borderId="37" xfId="0" applyFont="1" applyBorder="1"/>
    <xf numFmtId="0" fontId="14" fillId="8" borderId="37" xfId="0" applyFont="1" applyFill="1" applyBorder="1"/>
    <xf numFmtId="0" fontId="14" fillId="8" borderId="38" xfId="0" applyFont="1" applyFill="1" applyBorder="1"/>
    <xf numFmtId="0" fontId="14" fillId="0" borderId="39" xfId="0" applyFont="1" applyBorder="1"/>
    <xf numFmtId="0" fontId="13" fillId="0" borderId="42" xfId="0" applyFont="1" applyBorder="1"/>
    <xf numFmtId="0" fontId="14" fillId="20" borderId="4" xfId="0" applyFont="1" applyFill="1" applyBorder="1"/>
    <xf numFmtId="0" fontId="14" fillId="20" borderId="8" xfId="0" applyFont="1" applyFill="1" applyBorder="1"/>
    <xf numFmtId="0" fontId="0" fillId="24" borderId="0" xfId="0" applyFont="1" applyFill="1"/>
    <xf numFmtId="0" fontId="14" fillId="20" borderId="20" xfId="0" applyFont="1" applyFill="1" applyBorder="1"/>
    <xf numFmtId="0" fontId="14" fillId="20" borderId="33" xfId="0" applyFont="1" applyFill="1" applyBorder="1"/>
    <xf numFmtId="0" fontId="14" fillId="20" borderId="20" xfId="0" applyNumberFormat="1" applyFont="1" applyFill="1" applyBorder="1"/>
    <xf numFmtId="0" fontId="14" fillId="20" borderId="36" xfId="0" applyFont="1" applyFill="1" applyBorder="1"/>
    <xf numFmtId="0" fontId="14" fillId="20" borderId="21" xfId="0" applyNumberFormat="1" applyFont="1" applyFill="1" applyBorder="1"/>
    <xf numFmtId="0" fontId="14" fillId="20" borderId="21" xfId="0" applyFont="1" applyFill="1" applyBorder="1"/>
    <xf numFmtId="0" fontId="6" fillId="20" borderId="4" xfId="0" applyFont="1" applyFill="1" applyBorder="1"/>
    <xf numFmtId="0" fontId="6" fillId="20" borderId="8" xfId="0" applyFont="1" applyFill="1" applyBorder="1"/>
    <xf numFmtId="0" fontId="6" fillId="20" borderId="16" xfId="0" applyFont="1" applyFill="1" applyBorder="1"/>
    <xf numFmtId="0" fontId="6" fillId="20" borderId="6" xfId="0" applyFont="1" applyFill="1" applyBorder="1"/>
    <xf numFmtId="0" fontId="0" fillId="0" borderId="0" xfId="0" applyFont="1" applyFill="1"/>
    <xf numFmtId="0" fontId="0" fillId="0" borderId="0" xfId="0" applyFont="1" applyFill="1" applyAlignment="1"/>
    <xf numFmtId="0" fontId="0" fillId="20" borderId="19" xfId="0" applyNumberFormat="1" applyFont="1" applyFill="1" applyBorder="1"/>
    <xf numFmtId="0" fontId="0" fillId="20" borderId="20" xfId="0" applyNumberFormat="1" applyFont="1" applyFill="1" applyBorder="1"/>
    <xf numFmtId="0" fontId="6" fillId="20" borderId="36" xfId="0" applyFont="1" applyFill="1" applyBorder="1"/>
    <xf numFmtId="0" fontId="6" fillId="20" borderId="33" xfId="0" applyFont="1" applyFill="1" applyBorder="1"/>
    <xf numFmtId="0" fontId="0" fillId="20" borderId="21" xfId="0" applyNumberFormat="1" applyFont="1" applyFill="1" applyBorder="1"/>
    <xf numFmtId="0" fontId="13" fillId="16" borderId="20" xfId="0" applyFont="1" applyFill="1" applyBorder="1" applyAlignment="1"/>
    <xf numFmtId="0" fontId="6" fillId="16" borderId="33" xfId="0" applyFont="1" applyFill="1" applyBorder="1"/>
    <xf numFmtId="0" fontId="0" fillId="16" borderId="0" xfId="0" applyFont="1" applyFill="1"/>
    <xf numFmtId="0" fontId="6" fillId="0" borderId="20" xfId="0" applyFont="1" applyFill="1" applyBorder="1" applyAlignment="1">
      <alignment vertical="center"/>
    </xf>
    <xf numFmtId="0" fontId="6" fillId="0" borderId="23" xfId="0" applyFont="1" applyFill="1" applyBorder="1"/>
    <xf numFmtId="0" fontId="14" fillId="16" borderId="42" xfId="0" applyFont="1" applyFill="1" applyBorder="1"/>
    <xf numFmtId="0" fontId="14" fillId="16" borderId="0" xfId="0" applyFont="1" applyFill="1" applyBorder="1"/>
    <xf numFmtId="0" fontId="14" fillId="16" borderId="43" xfId="0" applyFont="1" applyFill="1" applyBorder="1"/>
    <xf numFmtId="0" fontId="0" fillId="0" borderId="11" xfId="0" applyFont="1" applyFill="1" applyBorder="1"/>
    <xf numFmtId="0" fontId="0" fillId="0" borderId="4" xfId="0" applyFont="1" applyFill="1" applyBorder="1"/>
    <xf numFmtId="0" fontId="0" fillId="0" borderId="13" xfId="0" applyFont="1" applyFill="1" applyBorder="1"/>
    <xf numFmtId="0" fontId="3" fillId="0" borderId="4" xfId="0" applyFont="1" applyFill="1" applyBorder="1"/>
    <xf numFmtId="0" fontId="3" fillId="0" borderId="15" xfId="0" applyFont="1" applyFill="1" applyBorder="1"/>
    <xf numFmtId="0" fontId="0" fillId="0" borderId="15" xfId="0" applyFont="1" applyFill="1" applyBorder="1"/>
    <xf numFmtId="0" fontId="0" fillId="0" borderId="12" xfId="0" applyFont="1" applyFill="1" applyBorder="1"/>
    <xf numFmtId="0" fontId="0" fillId="0" borderId="6" xfId="0" applyNumberFormat="1" applyFont="1" applyBorder="1"/>
    <xf numFmtId="0" fontId="0" fillId="0" borderId="11" xfId="0" applyFont="1" applyBorder="1" applyAlignment="1"/>
    <xf numFmtId="0" fontId="0" fillId="0" borderId="21" xfId="0" applyNumberFormat="1" applyFont="1" applyBorder="1"/>
    <xf numFmtId="0" fontId="0" fillId="0" borderId="26" xfId="0" applyNumberFormat="1" applyFont="1" applyBorder="1"/>
    <xf numFmtId="0" fontId="0" fillId="0" borderId="0" xfId="0" applyNumberFormat="1" applyFont="1" applyFill="1" applyBorder="1"/>
    <xf numFmtId="0" fontId="17" fillId="0" borderId="0" xfId="0" applyFont="1" applyFill="1" applyBorder="1" applyAlignment="1"/>
    <xf numFmtId="0" fontId="0" fillId="0" borderId="8" xfId="0" applyFont="1" applyFill="1" applyBorder="1"/>
    <xf numFmtId="0" fontId="0" fillId="0" borderId="16" xfId="0" applyFont="1" applyFill="1" applyBorder="1"/>
    <xf numFmtId="0" fontId="0" fillId="0" borderId="2" xfId="0" applyFont="1" applyFill="1" applyBorder="1"/>
    <xf numFmtId="0" fontId="0" fillId="0" borderId="3" xfId="0" applyFont="1" applyFill="1" applyBorder="1"/>
    <xf numFmtId="0" fontId="0" fillId="0" borderId="8" xfId="0" applyNumberFormat="1" applyFont="1" applyFill="1" applyBorder="1"/>
    <xf numFmtId="0" fontId="0" fillId="0" borderId="16" xfId="0" applyNumberFormat="1" applyFont="1" applyFill="1" applyBorder="1"/>
    <xf numFmtId="0" fontId="13" fillId="0" borderId="0" xfId="0" applyFont="1" applyFill="1" applyAlignment="1"/>
    <xf numFmtId="0" fontId="13" fillId="0" borderId="19" xfId="0" applyFont="1" applyFill="1" applyBorder="1" applyAlignment="1"/>
    <xf numFmtId="0" fontId="13" fillId="0" borderId="20" xfId="0" applyFont="1" applyFill="1" applyBorder="1" applyAlignment="1"/>
    <xf numFmtId="0" fontId="0" fillId="0" borderId="19" xfId="0" applyNumberFormat="1" applyFont="1" applyFill="1" applyBorder="1"/>
    <xf numFmtId="0" fontId="0" fillId="0" borderId="21" xfId="0" applyNumberFormat="1" applyFont="1" applyFill="1" applyBorder="1"/>
    <xf numFmtId="0" fontId="13" fillId="0" borderId="25" xfId="0" applyFont="1" applyFill="1" applyBorder="1" applyAlignment="1"/>
    <xf numFmtId="0" fontId="13" fillId="0" borderId="0" xfId="0" applyFont="1" applyFill="1" applyBorder="1" applyAlignment="1"/>
    <xf numFmtId="0" fontId="13" fillId="0" borderId="22" xfId="0" applyFont="1" applyFill="1" applyBorder="1" applyAlignment="1"/>
    <xf numFmtId="0" fontId="13" fillId="0" borderId="23" xfId="0" applyFont="1" applyFill="1" applyBorder="1" applyAlignment="1"/>
    <xf numFmtId="0" fontId="0" fillId="0" borderId="20" xfId="0" applyNumberFormat="1" applyFont="1" applyFill="1" applyBorder="1"/>
    <xf numFmtId="0" fontId="6" fillId="0" borderId="20" xfId="0" applyFont="1" applyFill="1" applyBorder="1"/>
    <xf numFmtId="0" fontId="0" fillId="0" borderId="33" xfId="0" applyFont="1" applyFill="1" applyBorder="1" applyAlignment="1">
      <alignment vertical="center"/>
    </xf>
    <xf numFmtId="0" fontId="13" fillId="20" borderId="19" xfId="0" applyFont="1" applyFill="1" applyBorder="1" applyAlignment="1"/>
    <xf numFmtId="0" fontId="0" fillId="20" borderId="33" xfId="0" applyFont="1" applyFill="1" applyBorder="1" applyAlignment="1">
      <alignment vertical="center"/>
    </xf>
    <xf numFmtId="0" fontId="13" fillId="20" borderId="20" xfId="0" applyFont="1" applyFill="1" applyBorder="1" applyAlignment="1"/>
    <xf numFmtId="0" fontId="13" fillId="16" borderId="19" xfId="0" applyFont="1" applyFill="1" applyBorder="1" applyAlignment="1"/>
    <xf numFmtId="0" fontId="0" fillId="16" borderId="33" xfId="0" applyFont="1" applyFill="1" applyBorder="1" applyAlignment="1">
      <alignment vertical="center"/>
    </xf>
    <xf numFmtId="0" fontId="0" fillId="18" borderId="19" xfId="0" applyNumberFormat="1" applyFont="1" applyFill="1" applyBorder="1"/>
    <xf numFmtId="0" fontId="0" fillId="18" borderId="21" xfId="0" applyNumberFormat="1" applyFont="1" applyFill="1" applyBorder="1"/>
    <xf numFmtId="0" fontId="0" fillId="18" borderId="20" xfId="0" applyNumberFormat="1" applyFont="1" applyFill="1" applyBorder="1"/>
    <xf numFmtId="0" fontId="6" fillId="18" borderId="36" xfId="0" applyFont="1" applyFill="1" applyBorder="1"/>
    <xf numFmtId="0" fontId="6" fillId="18" borderId="33" xfId="0" applyFont="1" applyFill="1" applyBorder="1"/>
    <xf numFmtId="0" fontId="13" fillId="18" borderId="20" xfId="0" applyFont="1" applyFill="1" applyBorder="1" applyAlignment="1"/>
    <xf numFmtId="0" fontId="6" fillId="18" borderId="15" xfId="0" applyFont="1" applyFill="1" applyBorder="1"/>
    <xf numFmtId="0" fontId="6" fillId="18" borderId="16" xfId="0" applyFont="1" applyFill="1" applyBorder="1"/>
    <xf numFmtId="0" fontId="6" fillId="20" borderId="15" xfId="0" applyFont="1" applyFill="1" applyBorder="1"/>
    <xf numFmtId="0" fontId="14" fillId="0" borderId="20" xfId="0" applyNumberFormat="1" applyFont="1" applyFill="1" applyBorder="1"/>
    <xf numFmtId="0" fontId="0" fillId="0" borderId="25" xfId="0" applyNumberFormat="1" applyFont="1" applyFill="1" applyBorder="1"/>
    <xf numFmtId="0" fontId="0" fillId="0" borderId="23" xfId="0" applyNumberFormat="1" applyFont="1" applyFill="1" applyBorder="1"/>
    <xf numFmtId="0" fontId="14" fillId="0" borderId="20" xfId="0" applyFont="1" applyFill="1" applyBorder="1"/>
    <xf numFmtId="0" fontId="0" fillId="0" borderId="25" xfId="0" applyFont="1" applyFill="1" applyBorder="1" applyAlignment="1"/>
    <xf numFmtId="0" fontId="0" fillId="0" borderId="22" xfId="0" applyNumberFormat="1" applyFont="1" applyFill="1" applyBorder="1"/>
    <xf numFmtId="0" fontId="14" fillId="0" borderId="36" xfId="0" applyFont="1" applyBorder="1" applyAlignment="1"/>
    <xf numFmtId="0" fontId="14" fillId="0" borderId="33" xfId="0" applyFont="1" applyBorder="1" applyAlignment="1"/>
    <xf numFmtId="0" fontId="14" fillId="16" borderId="21" xfId="0" applyFont="1" applyFill="1" applyBorder="1"/>
    <xf numFmtId="0" fontId="14" fillId="16" borderId="20" xfId="0" applyNumberFormat="1" applyFont="1" applyFill="1" applyBorder="1"/>
    <xf numFmtId="0" fontId="0" fillId="16" borderId="19" xfId="0" applyNumberFormat="1" applyFont="1" applyFill="1" applyBorder="1"/>
    <xf numFmtId="0" fontId="14" fillId="18" borderId="36" xfId="0" applyFont="1" applyFill="1" applyBorder="1" applyAlignment="1"/>
    <xf numFmtId="0" fontId="14" fillId="18" borderId="33" xfId="0" applyFont="1" applyFill="1" applyBorder="1" applyAlignment="1"/>
    <xf numFmtId="0" fontId="0" fillId="18" borderId="20" xfId="0" applyFont="1" applyFill="1" applyBorder="1" applyAlignment="1"/>
    <xf numFmtId="0" fontId="14" fillId="18" borderId="20" xfId="0" applyNumberFormat="1" applyFont="1" applyFill="1" applyBorder="1"/>
    <xf numFmtId="0" fontId="14" fillId="18" borderId="21" xfId="0" applyNumberFormat="1" applyFont="1" applyFill="1" applyBorder="1"/>
    <xf numFmtId="0" fontId="18" fillId="17" borderId="20" xfId="0" applyNumberFormat="1" applyFont="1" applyFill="1" applyBorder="1"/>
    <xf numFmtId="0" fontId="19" fillId="17" borderId="33" xfId="0" applyFont="1" applyFill="1" applyBorder="1"/>
    <xf numFmtId="0" fontId="18" fillId="20" borderId="20" xfId="0" applyNumberFormat="1" applyFont="1" applyFill="1" applyBorder="1"/>
    <xf numFmtId="0" fontId="19" fillId="20" borderId="33" xfId="0" applyFont="1" applyFill="1" applyBorder="1"/>
    <xf numFmtId="0" fontId="14" fillId="20" borderId="36" xfId="0" applyFont="1" applyFill="1" applyBorder="1" applyAlignment="1"/>
    <xf numFmtId="0" fontId="14" fillId="20" borderId="33" xfId="0" applyFont="1" applyFill="1" applyBorder="1" applyAlignment="1"/>
    <xf numFmtId="0" fontId="0" fillId="20" borderId="20" xfId="0" applyFont="1" applyFill="1" applyBorder="1" applyAlignment="1"/>
    <xf numFmtId="0" fontId="13" fillId="0" borderId="0" xfId="0" applyFont="1" applyFill="1"/>
    <xf numFmtId="0" fontId="19" fillId="17" borderId="4" xfId="0" applyFont="1" applyFill="1" applyBorder="1"/>
    <xf numFmtId="0" fontId="19" fillId="17" borderId="8" xfId="0" applyFont="1" applyFill="1" applyBorder="1"/>
    <xf numFmtId="0" fontId="13" fillId="20" borderId="4" xfId="0" applyFont="1" applyFill="1" applyBorder="1"/>
    <xf numFmtId="0" fontId="13" fillId="20" borderId="8" xfId="0" applyFont="1" applyFill="1" applyBorder="1"/>
    <xf numFmtId="0" fontId="19" fillId="17" borderId="42" xfId="0" applyFont="1" applyFill="1" applyBorder="1"/>
    <xf numFmtId="0" fontId="19" fillId="17" borderId="43" xfId="0" applyFont="1" applyFill="1" applyBorder="1"/>
    <xf numFmtId="0" fontId="14" fillId="18" borderId="42" xfId="0" applyFont="1" applyFill="1" applyBorder="1"/>
    <xf numFmtId="0" fontId="14" fillId="18" borderId="43" xfId="0" applyFont="1" applyFill="1" applyBorder="1"/>
    <xf numFmtId="0" fontId="14" fillId="20" borderId="42" xfId="0" applyFont="1" applyFill="1" applyBorder="1"/>
    <xf numFmtId="0" fontId="14" fillId="20" borderId="43" xfId="0" applyFont="1" applyFill="1" applyBorder="1"/>
    <xf numFmtId="0" fontId="0" fillId="8" borderId="44" xfId="0" applyFont="1" applyFill="1" applyBorder="1"/>
    <xf numFmtId="0" fontId="6" fillId="21" borderId="33" xfId="0" applyFont="1" applyFill="1" applyBorder="1"/>
    <xf numFmtId="0" fontId="6" fillId="25" borderId="33" xfId="0" applyFont="1" applyFill="1" applyBorder="1"/>
    <xf numFmtId="0" fontId="6" fillId="17" borderId="20" xfId="0" applyFont="1" applyFill="1" applyBorder="1"/>
    <xf numFmtId="0" fontId="6" fillId="17" borderId="33" xfId="0" applyFont="1" applyFill="1" applyBorder="1"/>
    <xf numFmtId="0" fontId="13" fillId="17" borderId="25" xfId="0" applyFont="1" applyFill="1" applyBorder="1" applyAlignment="1"/>
    <xf numFmtId="0" fontId="6" fillId="17" borderId="26" xfId="0" applyFont="1" applyFill="1" applyBorder="1"/>
    <xf numFmtId="0" fontId="6" fillId="14" borderId="36" xfId="0" applyFont="1" applyFill="1" applyBorder="1"/>
    <xf numFmtId="0" fontId="6" fillId="14" borderId="33" xfId="0" applyFont="1" applyFill="1" applyBorder="1"/>
    <xf numFmtId="0" fontId="13" fillId="17" borderId="20" xfId="0" applyFont="1" applyFill="1" applyBorder="1" applyAlignment="1"/>
    <xf numFmtId="0" fontId="13" fillId="14" borderId="20" xfId="0" applyFont="1" applyFill="1" applyBorder="1" applyAlignment="1"/>
    <xf numFmtId="0" fontId="0" fillId="17" borderId="19" xfId="0" applyNumberFormat="1" applyFont="1" applyFill="1" applyBorder="1"/>
    <xf numFmtId="0" fontId="0" fillId="17" borderId="21" xfId="0" applyNumberFormat="1" applyFont="1" applyFill="1" applyBorder="1"/>
    <xf numFmtId="0" fontId="13" fillId="21" borderId="20" xfId="0" applyFont="1" applyFill="1" applyBorder="1" applyAlignment="1"/>
    <xf numFmtId="0" fontId="0" fillId="17" borderId="20" xfId="0" applyNumberFormat="1" applyFont="1" applyFill="1" applyBorder="1"/>
    <xf numFmtId="0" fontId="6" fillId="17" borderId="33" xfId="0" applyFont="1" applyFill="1" applyBorder="1" applyAlignment="1">
      <alignment vertical="center"/>
    </xf>
    <xf numFmtId="0" fontId="3" fillId="0" borderId="25" xfId="0" applyFont="1" applyFill="1" applyBorder="1" applyAlignment="1"/>
    <xf numFmtId="0" fontId="14" fillId="25" borderId="36" xfId="0" applyFont="1" applyFill="1" applyBorder="1"/>
    <xf numFmtId="0" fontId="14" fillId="0" borderId="25" xfId="0" applyFont="1" applyFill="1" applyBorder="1"/>
    <xf numFmtId="0" fontId="14" fillId="14" borderId="36" xfId="0" applyFont="1" applyFill="1" applyBorder="1"/>
    <xf numFmtId="0" fontId="0" fillId="22" borderId="20" xfId="0" applyNumberFormat="1" applyFont="1" applyFill="1" applyBorder="1"/>
    <xf numFmtId="0" fontId="14" fillId="22" borderId="36" xfId="0" applyFont="1" applyFill="1" applyBorder="1"/>
    <xf numFmtId="0" fontId="14" fillId="22" borderId="33" xfId="0" applyFont="1" applyFill="1" applyBorder="1"/>
    <xf numFmtId="0" fontId="14" fillId="22" borderId="36" xfId="0" applyFont="1" applyFill="1" applyBorder="1" applyAlignment="1"/>
    <xf numFmtId="0" fontId="14" fillId="22" borderId="33" xfId="0" applyFont="1" applyFill="1" applyBorder="1" applyAlignment="1"/>
    <xf numFmtId="0" fontId="14" fillId="22" borderId="20" xfId="0" applyFont="1" applyFill="1" applyBorder="1" applyAlignment="1">
      <alignment vertical="center"/>
    </xf>
    <xf numFmtId="0" fontId="14" fillId="0" borderId="23" xfId="0" applyFont="1" applyFill="1" applyBorder="1"/>
    <xf numFmtId="0" fontId="14" fillId="0" borderId="21" xfId="0" applyNumberFormat="1" applyFont="1" applyFill="1" applyBorder="1"/>
    <xf numFmtId="0" fontId="0" fillId="0" borderId="0" xfId="0" applyNumberFormat="1" applyFont="1" applyFill="1" applyBorder="1" applyAlignment="1"/>
    <xf numFmtId="0" fontId="0" fillId="0" borderId="35" xfId="0" applyFont="1" applyFill="1" applyBorder="1"/>
    <xf numFmtId="0" fontId="0" fillId="0" borderId="15" xfId="0" applyNumberFormat="1" applyFont="1" applyFill="1" applyBorder="1"/>
    <xf numFmtId="0" fontId="0" fillId="22" borderId="20" xfId="0" applyFont="1" applyFill="1" applyBorder="1"/>
    <xf numFmtId="0" fontId="0" fillId="22" borderId="33" xfId="0" applyFont="1" applyFill="1" applyBorder="1"/>
    <xf numFmtId="0" fontId="0" fillId="0" borderId="15" xfId="0" applyNumberFormat="1" applyFont="1" applyFill="1" applyBorder="1" applyAlignment="1"/>
    <xf numFmtId="0" fontId="0" fillId="0" borderId="20" xfId="0" applyFont="1" applyFill="1" applyBorder="1"/>
    <xf numFmtId="0" fontId="14" fillId="0" borderId="15" xfId="0" applyNumberFormat="1" applyFont="1" applyFill="1" applyBorder="1"/>
    <xf numFmtId="0" fontId="0" fillId="0" borderId="15" xfId="0" applyFont="1" applyFill="1" applyBorder="1" applyAlignment="1"/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2" fillId="2" borderId="4" xfId="0" applyFont="1" applyFill="1" applyBorder="1" applyAlignment="1">
      <alignment horizontal="center"/>
    </xf>
    <xf numFmtId="0" fontId="3" fillId="0" borderId="9" xfId="0" applyFont="1" applyBorder="1"/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6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/>
    </xf>
    <xf numFmtId="0" fontId="13" fillId="0" borderId="3" xfId="0" applyFont="1" applyBorder="1"/>
    <xf numFmtId="0" fontId="12" fillId="2" borderId="5" xfId="0" applyFont="1" applyFill="1" applyBorder="1" applyAlignment="1">
      <alignment horizontal="center"/>
    </xf>
    <xf numFmtId="0" fontId="13" fillId="0" borderId="7" xfId="0" applyFont="1" applyBorder="1"/>
    <xf numFmtId="0" fontId="12" fillId="2" borderId="4" xfId="0" applyFont="1" applyFill="1" applyBorder="1" applyAlignment="1">
      <alignment horizontal="center"/>
    </xf>
    <xf numFmtId="0" fontId="13" fillId="0" borderId="8" xfId="0" applyFont="1" applyBorder="1"/>
    <xf numFmtId="0" fontId="0" fillId="9" borderId="1" xfId="0" applyFont="1" applyFill="1" applyBorder="1" applyAlignment="1">
      <alignment horizontal="center" vertical="center"/>
    </xf>
    <xf numFmtId="0" fontId="16" fillId="0" borderId="7" xfId="0" applyFont="1" applyBorder="1"/>
    <xf numFmtId="0" fontId="16" fillId="0" borderId="3" xfId="0" applyFont="1" applyBorder="1"/>
    <xf numFmtId="0" fontId="12" fillId="2" borderId="37" xfId="0" applyFont="1" applyFill="1" applyBorder="1" applyAlignment="1">
      <alignment horizontal="center"/>
    </xf>
    <xf numFmtId="0" fontId="16" fillId="0" borderId="37" xfId="0" applyFont="1" applyBorder="1"/>
    <xf numFmtId="0" fontId="16" fillId="0" borderId="38" xfId="0" applyFont="1" applyBorder="1"/>
    <xf numFmtId="0" fontId="12" fillId="2" borderId="39" xfId="0" applyFont="1" applyFill="1" applyBorder="1" applyAlignment="1">
      <alignment horizontal="center"/>
    </xf>
  </cellXfs>
  <cellStyles count="26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6" builtinId="9" hidden="1"/>
    <cellStyle name="Followed Hyperlink" xfId="2178" builtinId="9" hidden="1"/>
    <cellStyle name="Followed Hyperlink" xfId="2180" builtinId="9" hidden="1"/>
    <cellStyle name="Followed Hyperlink" xfId="2182" builtinId="9" hidden="1"/>
    <cellStyle name="Followed Hyperlink" xfId="2184" builtinId="9" hidden="1"/>
    <cellStyle name="Followed Hyperlink" xfId="2186" builtinId="9" hidden="1"/>
    <cellStyle name="Followed Hyperlink" xfId="2188" builtinId="9" hidden="1"/>
    <cellStyle name="Followed Hyperlink" xfId="2190" builtinId="9" hidden="1"/>
    <cellStyle name="Followed Hyperlink" xfId="2192" builtinId="9" hidden="1"/>
    <cellStyle name="Followed Hyperlink" xfId="2194" builtinId="9" hidden="1"/>
    <cellStyle name="Followed Hyperlink" xfId="2196" builtinId="9" hidden="1"/>
    <cellStyle name="Followed Hyperlink" xfId="2198" builtinId="9" hidden="1"/>
    <cellStyle name="Followed Hyperlink" xfId="2200" builtinId="9" hidden="1"/>
    <cellStyle name="Followed Hyperlink" xfId="2202" builtinId="9" hidden="1"/>
    <cellStyle name="Followed Hyperlink" xfId="2204" builtinId="9" hidden="1"/>
    <cellStyle name="Followed Hyperlink" xfId="2206" builtinId="9" hidden="1"/>
    <cellStyle name="Followed Hyperlink" xfId="2208" builtinId="9" hidden="1"/>
    <cellStyle name="Followed Hyperlink" xfId="2210" builtinId="9" hidden="1"/>
    <cellStyle name="Followed Hyperlink" xfId="2212" builtinId="9" hidden="1"/>
    <cellStyle name="Followed Hyperlink" xfId="2214" builtinId="9" hidden="1"/>
    <cellStyle name="Followed Hyperlink" xfId="2216" builtinId="9" hidden="1"/>
    <cellStyle name="Followed Hyperlink" xfId="2218" builtinId="9" hidden="1"/>
    <cellStyle name="Followed Hyperlink" xfId="2220" builtinId="9" hidden="1"/>
    <cellStyle name="Followed Hyperlink" xfId="2222" builtinId="9" hidden="1"/>
    <cellStyle name="Followed Hyperlink" xfId="2224" builtinId="9" hidden="1"/>
    <cellStyle name="Followed Hyperlink" xfId="2226" builtinId="9" hidden="1"/>
    <cellStyle name="Followed Hyperlink" xfId="2228" builtinId="9" hidden="1"/>
    <cellStyle name="Followed Hyperlink" xfId="2230" builtinId="9" hidden="1"/>
    <cellStyle name="Followed Hyperlink" xfId="2232" builtinId="9" hidden="1"/>
    <cellStyle name="Followed Hyperlink" xfId="2234" builtinId="9" hidden="1"/>
    <cellStyle name="Followed Hyperlink" xfId="2236" builtinId="9" hidden="1"/>
    <cellStyle name="Followed Hyperlink" xfId="2238" builtinId="9" hidden="1"/>
    <cellStyle name="Followed Hyperlink" xfId="2240" builtinId="9" hidden="1"/>
    <cellStyle name="Followed Hyperlink" xfId="2242" builtinId="9" hidden="1"/>
    <cellStyle name="Followed Hyperlink" xfId="2244" builtinId="9" hidden="1"/>
    <cellStyle name="Followed Hyperlink" xfId="2246" builtinId="9" hidden="1"/>
    <cellStyle name="Followed Hyperlink" xfId="2248" builtinId="9" hidden="1"/>
    <cellStyle name="Followed Hyperlink" xfId="2250" builtinId="9" hidden="1"/>
    <cellStyle name="Followed Hyperlink" xfId="2252" builtinId="9" hidden="1"/>
    <cellStyle name="Followed Hyperlink" xfId="2254" builtinId="9" hidden="1"/>
    <cellStyle name="Followed Hyperlink" xfId="2256" builtinId="9" hidden="1"/>
    <cellStyle name="Followed Hyperlink" xfId="2258" builtinId="9" hidden="1"/>
    <cellStyle name="Followed Hyperlink" xfId="2260" builtinId="9" hidden="1"/>
    <cellStyle name="Followed Hyperlink" xfId="2262" builtinId="9" hidden="1"/>
    <cellStyle name="Followed Hyperlink" xfId="2264" builtinId="9" hidden="1"/>
    <cellStyle name="Followed Hyperlink" xfId="2266" builtinId="9" hidden="1"/>
    <cellStyle name="Followed Hyperlink" xfId="2268" builtinId="9" hidden="1"/>
    <cellStyle name="Followed Hyperlink" xfId="2270" builtinId="9" hidden="1"/>
    <cellStyle name="Followed Hyperlink" xfId="2272" builtinId="9" hidden="1"/>
    <cellStyle name="Followed Hyperlink" xfId="2274" builtinId="9" hidden="1"/>
    <cellStyle name="Followed Hyperlink" xfId="2276" builtinId="9" hidden="1"/>
    <cellStyle name="Followed Hyperlink" xfId="2278" builtinId="9" hidden="1"/>
    <cellStyle name="Followed Hyperlink" xfId="2280" builtinId="9" hidden="1"/>
    <cellStyle name="Followed Hyperlink" xfId="2282" builtinId="9" hidden="1"/>
    <cellStyle name="Followed Hyperlink" xfId="2284" builtinId="9" hidden="1"/>
    <cellStyle name="Followed Hyperlink" xfId="2286" builtinId="9" hidden="1"/>
    <cellStyle name="Followed Hyperlink" xfId="2288" builtinId="9" hidden="1"/>
    <cellStyle name="Followed Hyperlink" xfId="2290" builtinId="9" hidden="1"/>
    <cellStyle name="Followed Hyperlink" xfId="2292" builtinId="9" hidden="1"/>
    <cellStyle name="Followed Hyperlink" xfId="2294" builtinId="9" hidden="1"/>
    <cellStyle name="Followed Hyperlink" xfId="2296" builtinId="9" hidden="1"/>
    <cellStyle name="Followed Hyperlink" xfId="2298" builtinId="9" hidden="1"/>
    <cellStyle name="Followed Hyperlink" xfId="2300" builtinId="9" hidden="1"/>
    <cellStyle name="Followed Hyperlink" xfId="2302" builtinId="9" hidden="1"/>
    <cellStyle name="Followed Hyperlink" xfId="2304" builtinId="9" hidden="1"/>
    <cellStyle name="Followed Hyperlink" xfId="2306" builtinId="9" hidden="1"/>
    <cellStyle name="Followed Hyperlink" xfId="2308" builtinId="9" hidden="1"/>
    <cellStyle name="Followed Hyperlink" xfId="2310" builtinId="9" hidden="1"/>
    <cellStyle name="Followed Hyperlink" xfId="2312" builtinId="9" hidden="1"/>
    <cellStyle name="Followed Hyperlink" xfId="2314" builtinId="9" hidden="1"/>
    <cellStyle name="Followed Hyperlink" xfId="2316" builtinId="9" hidden="1"/>
    <cellStyle name="Followed Hyperlink" xfId="2318" builtinId="9" hidden="1"/>
    <cellStyle name="Followed Hyperlink" xfId="2320" builtinId="9" hidden="1"/>
    <cellStyle name="Followed Hyperlink" xfId="2322" builtinId="9" hidden="1"/>
    <cellStyle name="Followed Hyperlink" xfId="2324" builtinId="9" hidden="1"/>
    <cellStyle name="Followed Hyperlink" xfId="2326" builtinId="9" hidden="1"/>
    <cellStyle name="Followed Hyperlink" xfId="2328" builtinId="9" hidden="1"/>
    <cellStyle name="Followed Hyperlink" xfId="2330" builtinId="9" hidden="1"/>
    <cellStyle name="Followed Hyperlink" xfId="2332" builtinId="9" hidden="1"/>
    <cellStyle name="Followed Hyperlink" xfId="2334" builtinId="9" hidden="1"/>
    <cellStyle name="Followed Hyperlink" xfId="2336" builtinId="9" hidden="1"/>
    <cellStyle name="Followed Hyperlink" xfId="2338" builtinId="9" hidden="1"/>
    <cellStyle name="Followed Hyperlink" xfId="2340" builtinId="9" hidden="1"/>
    <cellStyle name="Followed Hyperlink" xfId="2342" builtinId="9" hidden="1"/>
    <cellStyle name="Followed Hyperlink" xfId="2344" builtinId="9" hidden="1"/>
    <cellStyle name="Followed Hyperlink" xfId="2346" builtinId="9" hidden="1"/>
    <cellStyle name="Followed Hyperlink" xfId="2348" builtinId="9" hidden="1"/>
    <cellStyle name="Followed Hyperlink" xfId="2350" builtinId="9" hidden="1"/>
    <cellStyle name="Followed Hyperlink" xfId="2352" builtinId="9" hidden="1"/>
    <cellStyle name="Followed Hyperlink" xfId="2354" builtinId="9" hidden="1"/>
    <cellStyle name="Followed Hyperlink" xfId="2356" builtinId="9" hidden="1"/>
    <cellStyle name="Followed Hyperlink" xfId="2358" builtinId="9" hidden="1"/>
    <cellStyle name="Followed Hyperlink" xfId="2360" builtinId="9" hidden="1"/>
    <cellStyle name="Followed Hyperlink" xfId="2362" builtinId="9" hidden="1"/>
    <cellStyle name="Followed Hyperlink" xfId="2364" builtinId="9" hidden="1"/>
    <cellStyle name="Followed Hyperlink" xfId="2366" builtinId="9" hidden="1"/>
    <cellStyle name="Followed Hyperlink" xfId="2368" builtinId="9" hidden="1"/>
    <cellStyle name="Followed Hyperlink" xfId="2370" builtinId="9" hidden="1"/>
    <cellStyle name="Followed Hyperlink" xfId="2372" builtinId="9" hidden="1"/>
    <cellStyle name="Followed Hyperlink" xfId="2374" builtinId="9" hidden="1"/>
    <cellStyle name="Followed Hyperlink" xfId="2376" builtinId="9" hidden="1"/>
    <cellStyle name="Followed Hyperlink" xfId="2378" builtinId="9" hidden="1"/>
    <cellStyle name="Followed Hyperlink" xfId="2380" builtinId="9" hidden="1"/>
    <cellStyle name="Followed Hyperlink" xfId="2382" builtinId="9" hidden="1"/>
    <cellStyle name="Followed Hyperlink" xfId="2384" builtinId="9" hidden="1"/>
    <cellStyle name="Followed Hyperlink" xfId="2386" builtinId="9" hidden="1"/>
    <cellStyle name="Followed Hyperlink" xfId="2388" builtinId="9" hidden="1"/>
    <cellStyle name="Followed Hyperlink" xfId="2390" builtinId="9" hidden="1"/>
    <cellStyle name="Followed Hyperlink" xfId="2392" builtinId="9" hidden="1"/>
    <cellStyle name="Followed Hyperlink" xfId="2394" builtinId="9" hidden="1"/>
    <cellStyle name="Followed Hyperlink" xfId="2396" builtinId="9" hidden="1"/>
    <cellStyle name="Followed Hyperlink" xfId="2398" builtinId="9" hidden="1"/>
    <cellStyle name="Followed Hyperlink" xfId="2400" builtinId="9" hidden="1"/>
    <cellStyle name="Followed Hyperlink" xfId="2402" builtinId="9" hidden="1"/>
    <cellStyle name="Followed Hyperlink" xfId="2404" builtinId="9" hidden="1"/>
    <cellStyle name="Followed Hyperlink" xfId="2406" builtinId="9" hidden="1"/>
    <cellStyle name="Followed Hyperlink" xfId="2408" builtinId="9" hidden="1"/>
    <cellStyle name="Followed Hyperlink" xfId="2410" builtinId="9" hidden="1"/>
    <cellStyle name="Followed Hyperlink" xfId="2412" builtinId="9" hidden="1"/>
    <cellStyle name="Followed Hyperlink" xfId="2414" builtinId="9" hidden="1"/>
    <cellStyle name="Followed Hyperlink" xfId="2416" builtinId="9" hidden="1"/>
    <cellStyle name="Followed Hyperlink" xfId="2418" builtinId="9" hidden="1"/>
    <cellStyle name="Followed Hyperlink" xfId="2420" builtinId="9" hidden="1"/>
    <cellStyle name="Followed Hyperlink" xfId="2422" builtinId="9" hidden="1"/>
    <cellStyle name="Followed Hyperlink" xfId="2424" builtinId="9" hidden="1"/>
    <cellStyle name="Followed Hyperlink" xfId="2426" builtinId="9" hidden="1"/>
    <cellStyle name="Followed Hyperlink" xfId="2428" builtinId="9" hidden="1"/>
    <cellStyle name="Followed Hyperlink" xfId="2430" builtinId="9" hidden="1"/>
    <cellStyle name="Followed Hyperlink" xfId="2432" builtinId="9" hidden="1"/>
    <cellStyle name="Followed Hyperlink" xfId="2434" builtinId="9" hidden="1"/>
    <cellStyle name="Followed Hyperlink" xfId="2436" builtinId="9" hidden="1"/>
    <cellStyle name="Followed Hyperlink" xfId="2438" builtinId="9" hidden="1"/>
    <cellStyle name="Followed Hyperlink" xfId="2440" builtinId="9" hidden="1"/>
    <cellStyle name="Followed Hyperlink" xfId="2442" builtinId="9" hidden="1"/>
    <cellStyle name="Followed Hyperlink" xfId="2444" builtinId="9" hidden="1"/>
    <cellStyle name="Followed Hyperlink" xfId="2446" builtinId="9" hidden="1"/>
    <cellStyle name="Followed Hyperlink" xfId="2448" builtinId="9" hidden="1"/>
    <cellStyle name="Followed Hyperlink" xfId="2450" builtinId="9" hidden="1"/>
    <cellStyle name="Followed Hyperlink" xfId="2452" builtinId="9" hidden="1"/>
    <cellStyle name="Followed Hyperlink" xfId="2454" builtinId="9" hidden="1"/>
    <cellStyle name="Followed Hyperlink" xfId="2456" builtinId="9" hidden="1"/>
    <cellStyle name="Followed Hyperlink" xfId="2458" builtinId="9" hidden="1"/>
    <cellStyle name="Followed Hyperlink" xfId="2460" builtinId="9" hidden="1"/>
    <cellStyle name="Followed Hyperlink" xfId="2462" builtinId="9" hidden="1"/>
    <cellStyle name="Followed Hyperlink" xfId="2464" builtinId="9" hidden="1"/>
    <cellStyle name="Followed Hyperlink" xfId="2466" builtinId="9" hidden="1"/>
    <cellStyle name="Followed Hyperlink" xfId="2468" builtinId="9" hidden="1"/>
    <cellStyle name="Followed Hyperlink" xfId="2470" builtinId="9" hidden="1"/>
    <cellStyle name="Followed Hyperlink" xfId="2472" builtinId="9" hidden="1"/>
    <cellStyle name="Followed Hyperlink" xfId="2474" builtinId="9" hidden="1"/>
    <cellStyle name="Followed Hyperlink" xfId="2476" builtinId="9" hidden="1"/>
    <cellStyle name="Followed Hyperlink" xfId="2478" builtinId="9" hidden="1"/>
    <cellStyle name="Followed Hyperlink" xfId="2480" builtinId="9" hidden="1"/>
    <cellStyle name="Followed Hyperlink" xfId="2482" builtinId="9" hidden="1"/>
    <cellStyle name="Followed Hyperlink" xfId="2484" builtinId="9" hidden="1"/>
    <cellStyle name="Followed Hyperlink" xfId="2486" builtinId="9" hidden="1"/>
    <cellStyle name="Followed Hyperlink" xfId="2488" builtinId="9" hidden="1"/>
    <cellStyle name="Followed Hyperlink" xfId="2490" builtinId="9" hidden="1"/>
    <cellStyle name="Followed Hyperlink" xfId="2492" builtinId="9" hidden="1"/>
    <cellStyle name="Followed Hyperlink" xfId="2494" builtinId="9" hidden="1"/>
    <cellStyle name="Followed Hyperlink" xfId="2496" builtinId="9" hidden="1"/>
    <cellStyle name="Followed Hyperlink" xfId="2498" builtinId="9" hidden="1"/>
    <cellStyle name="Followed Hyperlink" xfId="2500" builtinId="9" hidden="1"/>
    <cellStyle name="Followed Hyperlink" xfId="2502" builtinId="9" hidden="1"/>
    <cellStyle name="Followed Hyperlink" xfId="2504" builtinId="9" hidden="1"/>
    <cellStyle name="Followed Hyperlink" xfId="2506" builtinId="9" hidden="1"/>
    <cellStyle name="Followed Hyperlink" xfId="2508" builtinId="9" hidden="1"/>
    <cellStyle name="Followed Hyperlink" xfId="2510" builtinId="9" hidden="1"/>
    <cellStyle name="Followed Hyperlink" xfId="2512" builtinId="9" hidden="1"/>
    <cellStyle name="Followed Hyperlink" xfId="2514" builtinId="9" hidden="1"/>
    <cellStyle name="Followed Hyperlink" xfId="2516" builtinId="9" hidden="1"/>
    <cellStyle name="Followed Hyperlink" xfId="2518" builtinId="9" hidden="1"/>
    <cellStyle name="Followed Hyperlink" xfId="2520" builtinId="9" hidden="1"/>
    <cellStyle name="Followed Hyperlink" xfId="2522" builtinId="9" hidden="1"/>
    <cellStyle name="Followed Hyperlink" xfId="2524" builtinId="9" hidden="1"/>
    <cellStyle name="Followed Hyperlink" xfId="2526" builtinId="9" hidden="1"/>
    <cellStyle name="Followed Hyperlink" xfId="2528" builtinId="9" hidden="1"/>
    <cellStyle name="Followed Hyperlink" xfId="2530" builtinId="9" hidden="1"/>
    <cellStyle name="Followed Hyperlink" xfId="2532" builtinId="9" hidden="1"/>
    <cellStyle name="Followed Hyperlink" xfId="2534" builtinId="9" hidden="1"/>
    <cellStyle name="Followed Hyperlink" xfId="2536" builtinId="9" hidden="1"/>
    <cellStyle name="Followed Hyperlink" xfId="2538" builtinId="9" hidden="1"/>
    <cellStyle name="Followed Hyperlink" xfId="2540" builtinId="9" hidden="1"/>
    <cellStyle name="Followed Hyperlink" xfId="2542" builtinId="9" hidden="1"/>
    <cellStyle name="Followed Hyperlink" xfId="2544" builtinId="9" hidden="1"/>
    <cellStyle name="Followed Hyperlink" xfId="2546" builtinId="9" hidden="1"/>
    <cellStyle name="Followed Hyperlink" xfId="2548" builtinId="9" hidden="1"/>
    <cellStyle name="Followed Hyperlink" xfId="2550" builtinId="9" hidden="1"/>
    <cellStyle name="Followed Hyperlink" xfId="2552" builtinId="9" hidden="1"/>
    <cellStyle name="Followed Hyperlink" xfId="2554" builtinId="9" hidden="1"/>
    <cellStyle name="Followed Hyperlink" xfId="2556" builtinId="9" hidden="1"/>
    <cellStyle name="Followed Hyperlink" xfId="2558" builtinId="9" hidden="1"/>
    <cellStyle name="Followed Hyperlink" xfId="2560" builtinId="9" hidden="1"/>
    <cellStyle name="Followed Hyperlink" xfId="2562" builtinId="9" hidden="1"/>
    <cellStyle name="Followed Hyperlink" xfId="2564" builtinId="9" hidden="1"/>
    <cellStyle name="Followed Hyperlink" xfId="2566" builtinId="9" hidden="1"/>
    <cellStyle name="Followed Hyperlink" xfId="2568" builtinId="9" hidden="1"/>
    <cellStyle name="Followed Hyperlink" xfId="2570" builtinId="9" hidden="1"/>
    <cellStyle name="Followed Hyperlink" xfId="2572" builtinId="9" hidden="1"/>
    <cellStyle name="Followed Hyperlink" xfId="2574" builtinId="9" hidden="1"/>
    <cellStyle name="Followed Hyperlink" xfId="2576" builtinId="9" hidden="1"/>
    <cellStyle name="Followed Hyperlink" xfId="2578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6" builtinId="9" hidden="1"/>
    <cellStyle name="Followed Hyperlink" xfId="2588" builtinId="9" hidden="1"/>
    <cellStyle name="Followed Hyperlink" xfId="2590" builtinId="9" hidden="1"/>
    <cellStyle name="Followed Hyperlink" xfId="2592" builtinId="9" hidden="1"/>
    <cellStyle name="Followed Hyperlink" xfId="2594" builtinId="9" hidden="1"/>
    <cellStyle name="Followed Hyperlink" xfId="2596" builtinId="9" hidden="1"/>
    <cellStyle name="Followed Hyperlink" xfId="2598" builtinId="9" hidden="1"/>
    <cellStyle name="Followed Hyperlink" xfId="2600" builtinId="9" hidden="1"/>
    <cellStyle name="Followed Hyperlink" xfId="2602" builtinId="9" hidden="1"/>
    <cellStyle name="Followed Hyperlink" xfId="2604" builtinId="9" hidden="1"/>
    <cellStyle name="Followed Hyperlink" xfId="2606" builtinId="9" hidden="1"/>
    <cellStyle name="Followed Hyperlink" xfId="2608" builtinId="9" hidden="1"/>
    <cellStyle name="Followed Hyperlink" xfId="2610" builtinId="9" hidden="1"/>
    <cellStyle name="Followed Hyperlink" xfId="2612" builtinId="9" hidden="1"/>
    <cellStyle name="Followed Hyperlink" xfId="2614" builtinId="9" hidden="1"/>
    <cellStyle name="Followed Hyperlink" xfId="2616" builtinId="9" hidden="1"/>
    <cellStyle name="Followed Hyperlink" xfId="2618" builtinId="9" hidden="1"/>
    <cellStyle name="Followed Hyperlink" xfId="2620" builtinId="9" hidden="1"/>
    <cellStyle name="Followed Hyperlink" xfId="2622" builtinId="9" hidden="1"/>
    <cellStyle name="Followed Hyperlink" xfId="2624" builtinId="9" hidden="1"/>
    <cellStyle name="Followed Hyperlink" xfId="2626" builtinId="9" hidden="1"/>
    <cellStyle name="Followed Hyperlink" xfId="2628" builtinId="9" hidden="1"/>
    <cellStyle name="Followed Hyperlink" xfId="2630" builtinId="9" hidden="1"/>
    <cellStyle name="Followed Hyperlink" xfId="2632" builtinId="9" hidden="1"/>
    <cellStyle name="Followed Hyperlink" xfId="2634" builtinId="9" hidden="1"/>
    <cellStyle name="Followed Hyperlink" xfId="2636" builtinId="9" hidden="1"/>
    <cellStyle name="Followed Hyperlink" xfId="26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5" builtinId="8" hidden="1"/>
    <cellStyle name="Hyperlink" xfId="2177" builtinId="8" hidden="1"/>
    <cellStyle name="Hyperlink" xfId="2179" builtinId="8" hidden="1"/>
    <cellStyle name="Hyperlink" xfId="2181" builtinId="8" hidden="1"/>
    <cellStyle name="Hyperlink" xfId="2183" builtinId="8" hidden="1"/>
    <cellStyle name="Hyperlink" xfId="2185" builtinId="8" hidden="1"/>
    <cellStyle name="Hyperlink" xfId="2187" builtinId="8" hidden="1"/>
    <cellStyle name="Hyperlink" xfId="2189" builtinId="8" hidden="1"/>
    <cellStyle name="Hyperlink" xfId="2191" builtinId="8" hidden="1"/>
    <cellStyle name="Hyperlink" xfId="2193" builtinId="8" hidden="1"/>
    <cellStyle name="Hyperlink" xfId="2195" builtinId="8" hidden="1"/>
    <cellStyle name="Hyperlink" xfId="2197" builtinId="8" hidden="1"/>
    <cellStyle name="Hyperlink" xfId="2199" builtinId="8" hidden="1"/>
    <cellStyle name="Hyperlink" xfId="2201" builtinId="8" hidden="1"/>
    <cellStyle name="Hyperlink" xfId="2203" builtinId="8" hidden="1"/>
    <cellStyle name="Hyperlink" xfId="2205" builtinId="8" hidden="1"/>
    <cellStyle name="Hyperlink" xfId="2207" builtinId="8" hidden="1"/>
    <cellStyle name="Hyperlink" xfId="2209" builtinId="8" hidden="1"/>
    <cellStyle name="Hyperlink" xfId="2211" builtinId="8" hidden="1"/>
    <cellStyle name="Hyperlink" xfId="2213" builtinId="8" hidden="1"/>
    <cellStyle name="Hyperlink" xfId="2215" builtinId="8" hidden="1"/>
    <cellStyle name="Hyperlink" xfId="2217" builtinId="8" hidden="1"/>
    <cellStyle name="Hyperlink" xfId="2219" builtinId="8" hidden="1"/>
    <cellStyle name="Hyperlink" xfId="2221" builtinId="8" hidden="1"/>
    <cellStyle name="Hyperlink" xfId="2223" builtinId="8" hidden="1"/>
    <cellStyle name="Hyperlink" xfId="2225" builtinId="8" hidden="1"/>
    <cellStyle name="Hyperlink" xfId="2227" builtinId="8" hidden="1"/>
    <cellStyle name="Hyperlink" xfId="2229" builtinId="8" hidden="1"/>
    <cellStyle name="Hyperlink" xfId="2231" builtinId="8" hidden="1"/>
    <cellStyle name="Hyperlink" xfId="2233" builtinId="8" hidden="1"/>
    <cellStyle name="Hyperlink" xfId="2235" builtinId="8" hidden="1"/>
    <cellStyle name="Hyperlink" xfId="2237" builtinId="8" hidden="1"/>
    <cellStyle name="Hyperlink" xfId="2239" builtinId="8" hidden="1"/>
    <cellStyle name="Hyperlink" xfId="2241" builtinId="8" hidden="1"/>
    <cellStyle name="Hyperlink" xfId="2243" builtinId="8" hidden="1"/>
    <cellStyle name="Hyperlink" xfId="2245" builtinId="8" hidden="1"/>
    <cellStyle name="Hyperlink" xfId="2247" builtinId="8" hidden="1"/>
    <cellStyle name="Hyperlink" xfId="2249" builtinId="8" hidden="1"/>
    <cellStyle name="Hyperlink" xfId="2251" builtinId="8" hidden="1"/>
    <cellStyle name="Hyperlink" xfId="2253" builtinId="8" hidden="1"/>
    <cellStyle name="Hyperlink" xfId="2255" builtinId="8" hidden="1"/>
    <cellStyle name="Hyperlink" xfId="2257" builtinId="8" hidden="1"/>
    <cellStyle name="Hyperlink" xfId="2259" builtinId="8" hidden="1"/>
    <cellStyle name="Hyperlink" xfId="2261" builtinId="8" hidden="1"/>
    <cellStyle name="Hyperlink" xfId="2263" builtinId="8" hidden="1"/>
    <cellStyle name="Hyperlink" xfId="2265" builtinId="8" hidden="1"/>
    <cellStyle name="Hyperlink" xfId="2267" builtinId="8" hidden="1"/>
    <cellStyle name="Hyperlink" xfId="2269" builtinId="8" hidden="1"/>
    <cellStyle name="Hyperlink" xfId="2271" builtinId="8" hidden="1"/>
    <cellStyle name="Hyperlink" xfId="2273" builtinId="8" hidden="1"/>
    <cellStyle name="Hyperlink" xfId="2275" builtinId="8" hidden="1"/>
    <cellStyle name="Hyperlink" xfId="2277" builtinId="8" hidden="1"/>
    <cellStyle name="Hyperlink" xfId="2279" builtinId="8" hidden="1"/>
    <cellStyle name="Hyperlink" xfId="2281" builtinId="8" hidden="1"/>
    <cellStyle name="Hyperlink" xfId="2283" builtinId="8" hidden="1"/>
    <cellStyle name="Hyperlink" xfId="2285" builtinId="8" hidden="1"/>
    <cellStyle name="Hyperlink" xfId="2287" builtinId="8" hidden="1"/>
    <cellStyle name="Hyperlink" xfId="2289" builtinId="8" hidden="1"/>
    <cellStyle name="Hyperlink" xfId="2291" builtinId="8" hidden="1"/>
    <cellStyle name="Hyperlink" xfId="2293" builtinId="8" hidden="1"/>
    <cellStyle name="Hyperlink" xfId="2295" builtinId="8" hidden="1"/>
    <cellStyle name="Hyperlink" xfId="2297" builtinId="8" hidden="1"/>
    <cellStyle name="Hyperlink" xfId="2299" builtinId="8" hidden="1"/>
    <cellStyle name="Hyperlink" xfId="2301" builtinId="8" hidden="1"/>
    <cellStyle name="Hyperlink" xfId="2303" builtinId="8" hidden="1"/>
    <cellStyle name="Hyperlink" xfId="2305" builtinId="8" hidden="1"/>
    <cellStyle name="Hyperlink" xfId="2307" builtinId="8" hidden="1"/>
    <cellStyle name="Hyperlink" xfId="2309" builtinId="8" hidden="1"/>
    <cellStyle name="Hyperlink" xfId="2311" builtinId="8" hidden="1"/>
    <cellStyle name="Hyperlink" xfId="2313" builtinId="8" hidden="1"/>
    <cellStyle name="Hyperlink" xfId="2315" builtinId="8" hidden="1"/>
    <cellStyle name="Hyperlink" xfId="2317" builtinId="8" hidden="1"/>
    <cellStyle name="Hyperlink" xfId="2319" builtinId="8" hidden="1"/>
    <cellStyle name="Hyperlink" xfId="2321" builtinId="8" hidden="1"/>
    <cellStyle name="Hyperlink" xfId="2323" builtinId="8" hidden="1"/>
    <cellStyle name="Hyperlink" xfId="2325" builtinId="8" hidden="1"/>
    <cellStyle name="Hyperlink" xfId="2327" builtinId="8" hidden="1"/>
    <cellStyle name="Hyperlink" xfId="2329" builtinId="8" hidden="1"/>
    <cellStyle name="Hyperlink" xfId="2331" builtinId="8" hidden="1"/>
    <cellStyle name="Hyperlink" xfId="2333" builtinId="8" hidden="1"/>
    <cellStyle name="Hyperlink" xfId="2335" builtinId="8" hidden="1"/>
    <cellStyle name="Hyperlink" xfId="2337" builtinId="8" hidden="1"/>
    <cellStyle name="Hyperlink" xfId="2339" builtinId="8" hidden="1"/>
    <cellStyle name="Hyperlink" xfId="2341" builtinId="8" hidden="1"/>
    <cellStyle name="Hyperlink" xfId="2343" builtinId="8" hidden="1"/>
    <cellStyle name="Hyperlink" xfId="2345" builtinId="8" hidden="1"/>
    <cellStyle name="Hyperlink" xfId="2347" builtinId="8" hidden="1"/>
    <cellStyle name="Hyperlink" xfId="2349" builtinId="8" hidden="1"/>
    <cellStyle name="Hyperlink" xfId="2351" builtinId="8" hidden="1"/>
    <cellStyle name="Hyperlink" xfId="2353" builtinId="8" hidden="1"/>
    <cellStyle name="Hyperlink" xfId="2355" builtinId="8" hidden="1"/>
    <cellStyle name="Hyperlink" xfId="2357" builtinId="8" hidden="1"/>
    <cellStyle name="Hyperlink" xfId="2359" builtinId="8" hidden="1"/>
    <cellStyle name="Hyperlink" xfId="2361" builtinId="8" hidden="1"/>
    <cellStyle name="Hyperlink" xfId="2363" builtinId="8" hidden="1"/>
    <cellStyle name="Hyperlink" xfId="2365" builtinId="8" hidden="1"/>
    <cellStyle name="Hyperlink" xfId="2367" builtinId="8" hidden="1"/>
    <cellStyle name="Hyperlink" xfId="2369" builtinId="8" hidden="1"/>
    <cellStyle name="Hyperlink" xfId="2371" builtinId="8" hidden="1"/>
    <cellStyle name="Hyperlink" xfId="2373" builtinId="8" hidden="1"/>
    <cellStyle name="Hyperlink" xfId="2375" builtinId="8" hidden="1"/>
    <cellStyle name="Hyperlink" xfId="2377" builtinId="8" hidden="1"/>
    <cellStyle name="Hyperlink" xfId="2379" builtinId="8" hidden="1"/>
    <cellStyle name="Hyperlink" xfId="2381" builtinId="8" hidden="1"/>
    <cellStyle name="Hyperlink" xfId="2383" builtinId="8" hidden="1"/>
    <cellStyle name="Hyperlink" xfId="2385" builtinId="8" hidden="1"/>
    <cellStyle name="Hyperlink" xfId="2387" builtinId="8" hidden="1"/>
    <cellStyle name="Hyperlink" xfId="2389" builtinId="8" hidden="1"/>
    <cellStyle name="Hyperlink" xfId="2391" builtinId="8" hidden="1"/>
    <cellStyle name="Hyperlink" xfId="2393" builtinId="8" hidden="1"/>
    <cellStyle name="Hyperlink" xfId="2395" builtinId="8" hidden="1"/>
    <cellStyle name="Hyperlink" xfId="2397" builtinId="8" hidden="1"/>
    <cellStyle name="Hyperlink" xfId="2399" builtinId="8" hidden="1"/>
    <cellStyle name="Hyperlink" xfId="2401" builtinId="8" hidden="1"/>
    <cellStyle name="Hyperlink" xfId="2403" builtinId="8" hidden="1"/>
    <cellStyle name="Hyperlink" xfId="2405" builtinId="8" hidden="1"/>
    <cellStyle name="Hyperlink" xfId="2407" builtinId="8" hidden="1"/>
    <cellStyle name="Hyperlink" xfId="2409" builtinId="8" hidden="1"/>
    <cellStyle name="Hyperlink" xfId="2411" builtinId="8" hidden="1"/>
    <cellStyle name="Hyperlink" xfId="2413" builtinId="8" hidden="1"/>
    <cellStyle name="Hyperlink" xfId="2415" builtinId="8" hidden="1"/>
    <cellStyle name="Hyperlink" xfId="2417" builtinId="8" hidden="1"/>
    <cellStyle name="Hyperlink" xfId="2419" builtinId="8" hidden="1"/>
    <cellStyle name="Hyperlink" xfId="2421" builtinId="8" hidden="1"/>
    <cellStyle name="Hyperlink" xfId="2423" builtinId="8" hidden="1"/>
    <cellStyle name="Hyperlink" xfId="2425" builtinId="8" hidden="1"/>
    <cellStyle name="Hyperlink" xfId="2427" builtinId="8" hidden="1"/>
    <cellStyle name="Hyperlink" xfId="2429" builtinId="8" hidden="1"/>
    <cellStyle name="Hyperlink" xfId="2431" builtinId="8" hidden="1"/>
    <cellStyle name="Hyperlink" xfId="2433" builtinId="8" hidden="1"/>
    <cellStyle name="Hyperlink" xfId="2435" builtinId="8" hidden="1"/>
    <cellStyle name="Hyperlink" xfId="2437" builtinId="8" hidden="1"/>
    <cellStyle name="Hyperlink" xfId="2439" builtinId="8" hidden="1"/>
    <cellStyle name="Hyperlink" xfId="2441" builtinId="8" hidden="1"/>
    <cellStyle name="Hyperlink" xfId="2443" builtinId="8" hidden="1"/>
    <cellStyle name="Hyperlink" xfId="2445" builtinId="8" hidden="1"/>
    <cellStyle name="Hyperlink" xfId="2447" builtinId="8" hidden="1"/>
    <cellStyle name="Hyperlink" xfId="2449" builtinId="8" hidden="1"/>
    <cellStyle name="Hyperlink" xfId="2451" builtinId="8" hidden="1"/>
    <cellStyle name="Hyperlink" xfId="2453" builtinId="8" hidden="1"/>
    <cellStyle name="Hyperlink" xfId="2455" builtinId="8" hidden="1"/>
    <cellStyle name="Hyperlink" xfId="2457" builtinId="8" hidden="1"/>
    <cellStyle name="Hyperlink" xfId="2459" builtinId="8" hidden="1"/>
    <cellStyle name="Hyperlink" xfId="2461" builtinId="8" hidden="1"/>
    <cellStyle name="Hyperlink" xfId="2463" builtinId="8" hidden="1"/>
    <cellStyle name="Hyperlink" xfId="2465" builtinId="8" hidden="1"/>
    <cellStyle name="Hyperlink" xfId="2467" builtinId="8" hidden="1"/>
    <cellStyle name="Hyperlink" xfId="2469" builtinId="8" hidden="1"/>
    <cellStyle name="Hyperlink" xfId="2471" builtinId="8" hidden="1"/>
    <cellStyle name="Hyperlink" xfId="2473" builtinId="8" hidden="1"/>
    <cellStyle name="Hyperlink" xfId="2475" builtinId="8" hidden="1"/>
    <cellStyle name="Hyperlink" xfId="2477" builtinId="8" hidden="1"/>
    <cellStyle name="Hyperlink" xfId="2479" builtinId="8" hidden="1"/>
    <cellStyle name="Hyperlink" xfId="2481" builtinId="8" hidden="1"/>
    <cellStyle name="Hyperlink" xfId="2483" builtinId="8" hidden="1"/>
    <cellStyle name="Hyperlink" xfId="2485" builtinId="8" hidden="1"/>
    <cellStyle name="Hyperlink" xfId="2487" builtinId="8" hidden="1"/>
    <cellStyle name="Hyperlink" xfId="2489" builtinId="8" hidden="1"/>
    <cellStyle name="Hyperlink" xfId="2491" builtinId="8" hidden="1"/>
    <cellStyle name="Hyperlink" xfId="2493" builtinId="8" hidden="1"/>
    <cellStyle name="Hyperlink" xfId="2495" builtinId="8" hidden="1"/>
    <cellStyle name="Hyperlink" xfId="2497" builtinId="8" hidden="1"/>
    <cellStyle name="Hyperlink" xfId="2499" builtinId="8" hidden="1"/>
    <cellStyle name="Hyperlink" xfId="2501" builtinId="8" hidden="1"/>
    <cellStyle name="Hyperlink" xfId="2503" builtinId="8" hidden="1"/>
    <cellStyle name="Hyperlink" xfId="2505" builtinId="8" hidden="1"/>
    <cellStyle name="Hyperlink" xfId="2507" builtinId="8" hidden="1"/>
    <cellStyle name="Hyperlink" xfId="2509" builtinId="8" hidden="1"/>
    <cellStyle name="Hyperlink" xfId="2511" builtinId="8" hidden="1"/>
    <cellStyle name="Hyperlink" xfId="2513" builtinId="8" hidden="1"/>
    <cellStyle name="Hyperlink" xfId="2515" builtinId="8" hidden="1"/>
    <cellStyle name="Hyperlink" xfId="2517" builtinId="8" hidden="1"/>
    <cellStyle name="Hyperlink" xfId="2519" builtinId="8" hidden="1"/>
    <cellStyle name="Hyperlink" xfId="2521" builtinId="8" hidden="1"/>
    <cellStyle name="Hyperlink" xfId="2523" builtinId="8" hidden="1"/>
    <cellStyle name="Hyperlink" xfId="2525" builtinId="8" hidden="1"/>
    <cellStyle name="Hyperlink" xfId="2527" builtinId="8" hidden="1"/>
    <cellStyle name="Hyperlink" xfId="2529" builtinId="8" hidden="1"/>
    <cellStyle name="Hyperlink" xfId="2531" builtinId="8" hidden="1"/>
    <cellStyle name="Hyperlink" xfId="2533" builtinId="8" hidden="1"/>
    <cellStyle name="Hyperlink" xfId="2535" builtinId="8" hidden="1"/>
    <cellStyle name="Hyperlink" xfId="2537" builtinId="8" hidden="1"/>
    <cellStyle name="Hyperlink" xfId="2539" builtinId="8" hidden="1"/>
    <cellStyle name="Hyperlink" xfId="2541" builtinId="8" hidden="1"/>
    <cellStyle name="Hyperlink" xfId="2543" builtinId="8" hidden="1"/>
    <cellStyle name="Hyperlink" xfId="2545" builtinId="8" hidden="1"/>
    <cellStyle name="Hyperlink" xfId="2547" builtinId="8" hidden="1"/>
    <cellStyle name="Hyperlink" xfId="2549" builtinId="8" hidden="1"/>
    <cellStyle name="Hyperlink" xfId="2551" builtinId="8" hidden="1"/>
    <cellStyle name="Hyperlink" xfId="2553" builtinId="8" hidden="1"/>
    <cellStyle name="Hyperlink" xfId="2555" builtinId="8" hidden="1"/>
    <cellStyle name="Hyperlink" xfId="2557" builtinId="8" hidden="1"/>
    <cellStyle name="Hyperlink" xfId="2559" builtinId="8" hidden="1"/>
    <cellStyle name="Hyperlink" xfId="2561" builtinId="8" hidden="1"/>
    <cellStyle name="Hyperlink" xfId="2563" builtinId="8" hidden="1"/>
    <cellStyle name="Hyperlink" xfId="2565" builtinId="8" hidden="1"/>
    <cellStyle name="Hyperlink" xfId="2567" builtinId="8" hidden="1"/>
    <cellStyle name="Hyperlink" xfId="2569" builtinId="8" hidden="1"/>
    <cellStyle name="Hyperlink" xfId="2571" builtinId="8" hidden="1"/>
    <cellStyle name="Hyperlink" xfId="2573" builtinId="8" hidden="1"/>
    <cellStyle name="Hyperlink" xfId="2575" builtinId="8" hidden="1"/>
    <cellStyle name="Hyperlink" xfId="2577" builtinId="8" hidden="1"/>
    <cellStyle name="Hyperlink" xfId="2579" builtinId="8" hidden="1"/>
    <cellStyle name="Hyperlink" xfId="2581" builtinId="8" hidden="1"/>
    <cellStyle name="Hyperlink" xfId="2583" builtinId="8" hidden="1"/>
    <cellStyle name="Hyperlink" xfId="2585" builtinId="8" hidden="1"/>
    <cellStyle name="Hyperlink" xfId="2587" builtinId="8" hidden="1"/>
    <cellStyle name="Hyperlink" xfId="2589" builtinId="8" hidden="1"/>
    <cellStyle name="Hyperlink" xfId="2591" builtinId="8" hidden="1"/>
    <cellStyle name="Hyperlink" xfId="2593" builtinId="8" hidden="1"/>
    <cellStyle name="Hyperlink" xfId="2595" builtinId="8" hidden="1"/>
    <cellStyle name="Hyperlink" xfId="2597" builtinId="8" hidden="1"/>
    <cellStyle name="Hyperlink" xfId="2599" builtinId="8" hidden="1"/>
    <cellStyle name="Hyperlink" xfId="2601" builtinId="8" hidden="1"/>
    <cellStyle name="Hyperlink" xfId="2603" builtinId="8" hidden="1"/>
    <cellStyle name="Hyperlink" xfId="2605" builtinId="8" hidden="1"/>
    <cellStyle name="Hyperlink" xfId="2607" builtinId="8" hidden="1"/>
    <cellStyle name="Hyperlink" xfId="2609" builtinId="8" hidden="1"/>
    <cellStyle name="Hyperlink" xfId="2611" builtinId="8" hidden="1"/>
    <cellStyle name="Hyperlink" xfId="2613" builtinId="8" hidden="1"/>
    <cellStyle name="Hyperlink" xfId="2615" builtinId="8" hidden="1"/>
    <cellStyle name="Hyperlink" xfId="2617" builtinId="8" hidden="1"/>
    <cellStyle name="Hyperlink" xfId="2619" builtinId="8" hidden="1"/>
    <cellStyle name="Hyperlink" xfId="2621" builtinId="8" hidden="1"/>
    <cellStyle name="Hyperlink" xfId="2623" builtinId="8" hidden="1"/>
    <cellStyle name="Hyperlink" xfId="2625" builtinId="8" hidden="1"/>
    <cellStyle name="Hyperlink" xfId="2627" builtinId="8" hidden="1"/>
    <cellStyle name="Hyperlink" xfId="2629" builtinId="8" hidden="1"/>
    <cellStyle name="Hyperlink" xfId="2631" builtinId="8" hidden="1"/>
    <cellStyle name="Hyperlink" xfId="2633" builtinId="8" hidden="1"/>
    <cellStyle name="Hyperlink" xfId="2635" builtinId="8" hidden="1"/>
    <cellStyle name="Hyperlink" xfId="263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C3" sqref="C3:N12"/>
    </sheetView>
  </sheetViews>
  <sheetFormatPr defaultColWidth="13.375" defaultRowHeight="15" customHeight="1" x14ac:dyDescent="0.25"/>
  <cols>
    <col min="1" max="1" width="6.875" customWidth="1"/>
    <col min="2" max="2" width="21.125" bestFit="1" customWidth="1"/>
    <col min="3" max="3" width="7.5" customWidth="1"/>
    <col min="4" max="14" width="6.875" customWidth="1"/>
    <col min="15" max="15" width="6.875" style="51" hidden="1" customWidth="1"/>
    <col min="16" max="16" width="9.375" bestFit="1" customWidth="1"/>
    <col min="17" max="20" width="6.875" customWidth="1"/>
    <col min="21" max="21" width="17.125" customWidth="1"/>
    <col min="22" max="22" width="6.875" customWidth="1"/>
    <col min="23" max="23" width="18.375" bestFit="1" customWidth="1"/>
    <col min="24" max="27" width="6.875" customWidth="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RoseSerieA!B3</f>
        <v>3</v>
      </c>
      <c r="D3" s="3"/>
      <c r="E3" s="4"/>
      <c r="F3" s="5"/>
      <c r="G3" s="5"/>
      <c r="H3" s="5"/>
      <c r="I3" s="5"/>
      <c r="J3" s="5"/>
      <c r="K3" s="3">
        <f>SvincoliA!$B$15</f>
        <v>0</v>
      </c>
      <c r="L3" s="11">
        <f>SvincoliA!$B$29</f>
        <v>0</v>
      </c>
      <c r="M3" s="3">
        <f>SvincoliA!$B$45</f>
        <v>0</v>
      </c>
      <c r="N3" s="11">
        <f>SvincoliA!$B$59</f>
        <v>0</v>
      </c>
      <c r="O3" s="131">
        <f>C3+D3+E3+F3+G3+H3+I3+J3+K3-L3</f>
        <v>3</v>
      </c>
      <c r="P3" s="15">
        <f t="shared" ref="P3:P12" si="0">C3+D3+E3+F3+G3+H3+I3+J3+K3-L3+M3-N3</f>
        <v>3</v>
      </c>
      <c r="Q3" s="53">
        <f>ROUNDDOWN(P3/3,0)</f>
        <v>1</v>
      </c>
      <c r="R3" s="16"/>
      <c r="U3" s="46"/>
      <c r="V3" s="46"/>
      <c r="W3" s="46"/>
    </row>
    <row r="4" spans="1:23" ht="16.5" thickBot="1" x14ac:dyDescent="0.3">
      <c r="A4" s="17">
        <v>2</v>
      </c>
      <c r="B4" s="17"/>
      <c r="C4" s="35">
        <f>RoseSerieA!H3</f>
        <v>1</v>
      </c>
      <c r="D4" s="17"/>
      <c r="E4" s="20"/>
      <c r="F4" s="16"/>
      <c r="G4" s="16"/>
      <c r="H4" s="16"/>
      <c r="I4" s="16"/>
      <c r="J4" s="16"/>
      <c r="K4" s="17">
        <f>SvincoliA!$D$15</f>
        <v>0</v>
      </c>
      <c r="L4" s="21">
        <f>SvincoliA!$D$29</f>
        <v>0</v>
      </c>
      <c r="M4" s="17">
        <f>SvincoliA!$D$45</f>
        <v>0</v>
      </c>
      <c r="N4" s="21">
        <f>SvincoliA!$D$59</f>
        <v>0</v>
      </c>
      <c r="O4" s="132">
        <f t="shared" ref="O4:O12" si="1">C4+D4+E4+F4+G4+H4+I4+J4+K4-L4</f>
        <v>1</v>
      </c>
      <c r="P4" s="23">
        <f t="shared" si="0"/>
        <v>1</v>
      </c>
      <c r="Q4" s="54">
        <f t="shared" ref="Q4:Q12" si="2">ROUNDDOWN(P4/3,0)</f>
        <v>0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RoseSerieA!D3</f>
        <v>8</v>
      </c>
      <c r="D5" s="17"/>
      <c r="E5" s="20"/>
      <c r="F5" s="16"/>
      <c r="G5" s="16"/>
      <c r="H5" s="16"/>
      <c r="I5" s="16"/>
      <c r="J5" s="16"/>
      <c r="K5" s="17">
        <f>SvincoliA!$F$15</f>
        <v>0</v>
      </c>
      <c r="L5" s="21">
        <f>SvincoliA!$F$29</f>
        <v>0</v>
      </c>
      <c r="M5" s="17">
        <f>SvincoliA!$F$45</f>
        <v>0</v>
      </c>
      <c r="N5" s="21">
        <f>SvincoliA!$F$59</f>
        <v>0</v>
      </c>
      <c r="O5" s="132">
        <f t="shared" si="1"/>
        <v>8</v>
      </c>
      <c r="P5" s="23">
        <f t="shared" si="0"/>
        <v>8</v>
      </c>
      <c r="Q5" s="54">
        <f t="shared" si="2"/>
        <v>2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RoseSerieA!R3</f>
        <v>28</v>
      </c>
      <c r="D6" s="17"/>
      <c r="E6" s="20"/>
      <c r="F6" s="16"/>
      <c r="G6" s="16"/>
      <c r="H6" s="16"/>
      <c r="I6" s="16"/>
      <c r="J6" s="16"/>
      <c r="K6" s="17">
        <f>SvincoliA!$H$15</f>
        <v>0</v>
      </c>
      <c r="L6" s="21">
        <f>SvincoliA!$H$29</f>
        <v>0</v>
      </c>
      <c r="M6" s="17">
        <f>SvincoliA!$H$45</f>
        <v>0</v>
      </c>
      <c r="N6" s="21">
        <f>SvincoliA!$H$59</f>
        <v>0</v>
      </c>
      <c r="O6" s="132">
        <f t="shared" si="1"/>
        <v>28</v>
      </c>
      <c r="P6" s="23">
        <f t="shared" si="0"/>
        <v>28</v>
      </c>
      <c r="Q6" s="54">
        <f t="shared" si="2"/>
        <v>9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RoseSerieA!P3</f>
        <v>0</v>
      </c>
      <c r="D7" s="17"/>
      <c r="E7" s="20"/>
      <c r="F7" s="16"/>
      <c r="G7" s="16"/>
      <c r="H7" s="16"/>
      <c r="I7" s="16"/>
      <c r="J7" s="16"/>
      <c r="K7" s="17">
        <f>SvincoliA!$J$15</f>
        <v>0</v>
      </c>
      <c r="L7" s="21">
        <f>SvincoliA!$J$29</f>
        <v>0</v>
      </c>
      <c r="M7" s="17">
        <f>SvincoliA!$J$45</f>
        <v>0</v>
      </c>
      <c r="N7" s="21">
        <f>SvincoliA!$J$59</f>
        <v>0</v>
      </c>
      <c r="O7" s="132">
        <f t="shared" si="1"/>
        <v>0</v>
      </c>
      <c r="P7" s="23">
        <f t="shared" si="0"/>
        <v>0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RoseSerieA!F3</f>
        <v>1</v>
      </c>
      <c r="D8" s="17"/>
      <c r="E8" s="20"/>
      <c r="F8" s="16"/>
      <c r="G8" s="16"/>
      <c r="H8" s="16"/>
      <c r="I8" s="16"/>
      <c r="J8" s="16"/>
      <c r="K8" s="17">
        <f>SvincoliA!$L$15</f>
        <v>0</v>
      </c>
      <c r="L8" s="21">
        <f>SvincoliA!$L$29</f>
        <v>0</v>
      </c>
      <c r="M8" s="17">
        <f>SvincoliA!$L$45</f>
        <v>0</v>
      </c>
      <c r="N8" s="21">
        <f>SvincoliA!$L$59</f>
        <v>0</v>
      </c>
      <c r="O8" s="132">
        <f t="shared" si="1"/>
        <v>1</v>
      </c>
      <c r="P8" s="23">
        <f t="shared" si="0"/>
        <v>1</v>
      </c>
      <c r="Q8" s="54">
        <f t="shared" si="2"/>
        <v>0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RoseSerieA!J3</f>
        <v>1</v>
      </c>
      <c r="D9" s="17"/>
      <c r="E9" s="20"/>
      <c r="F9" s="16"/>
      <c r="G9" s="16"/>
      <c r="H9" s="16"/>
      <c r="I9" s="16"/>
      <c r="J9" s="16"/>
      <c r="K9" s="17">
        <f>SvincoliA!$N$15</f>
        <v>0</v>
      </c>
      <c r="L9" s="21">
        <f>SvincoliA!$N$29</f>
        <v>0</v>
      </c>
      <c r="M9" s="17">
        <f>SvincoliA!$N$45</f>
        <v>0</v>
      </c>
      <c r="N9" s="21">
        <f>SvincoliA!$N$59</f>
        <v>0</v>
      </c>
      <c r="O9" s="132">
        <f t="shared" si="1"/>
        <v>1</v>
      </c>
      <c r="P9" s="23">
        <f t="shared" si="0"/>
        <v>1</v>
      </c>
      <c r="Q9" s="54">
        <f t="shared" si="2"/>
        <v>0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RoseSerieA!L3</f>
        <v>26</v>
      </c>
      <c r="D10" s="17"/>
      <c r="E10" s="20"/>
      <c r="F10" s="16"/>
      <c r="G10" s="16"/>
      <c r="H10" s="16"/>
      <c r="I10" s="16"/>
      <c r="J10" s="16"/>
      <c r="K10" s="17">
        <f>SvincoliA!$P$15</f>
        <v>0</v>
      </c>
      <c r="L10" s="21">
        <f>SvincoliA!$P$29</f>
        <v>0</v>
      </c>
      <c r="M10" s="17">
        <f>SvincoliA!$P$45</f>
        <v>0</v>
      </c>
      <c r="N10" s="21">
        <f>SvincoliA!$P$59</f>
        <v>0</v>
      </c>
      <c r="O10" s="132">
        <f t="shared" si="1"/>
        <v>26</v>
      </c>
      <c r="P10" s="23">
        <f t="shared" si="0"/>
        <v>26</v>
      </c>
      <c r="Q10" s="54">
        <f t="shared" si="2"/>
        <v>8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RoseSerieA!T3</f>
        <v>1</v>
      </c>
      <c r="D11" s="17"/>
      <c r="E11" s="20"/>
      <c r="F11" s="16"/>
      <c r="G11" s="16"/>
      <c r="H11" s="16"/>
      <c r="I11" s="16"/>
      <c r="J11" s="16"/>
      <c r="K11" s="17">
        <f>SvincoliA!$R$15</f>
        <v>0</v>
      </c>
      <c r="L11" s="21">
        <f>SvincoliA!$R$29</f>
        <v>0</v>
      </c>
      <c r="M11" s="17">
        <f>SvincoliA!$R$45</f>
        <v>0</v>
      </c>
      <c r="N11" s="21">
        <f>SvincoliA!$R$59</f>
        <v>0</v>
      </c>
      <c r="O11" s="132">
        <f t="shared" si="1"/>
        <v>1</v>
      </c>
      <c r="P11" s="23">
        <f t="shared" si="0"/>
        <v>1</v>
      </c>
      <c r="Q11" s="54">
        <f t="shared" si="2"/>
        <v>0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RoseSerieA!N3</f>
        <v>14</v>
      </c>
      <c r="D12" s="28"/>
      <c r="E12" s="29"/>
      <c r="F12" s="30"/>
      <c r="G12" s="30"/>
      <c r="H12" s="30"/>
      <c r="I12" s="30"/>
      <c r="J12" s="30"/>
      <c r="K12" s="28">
        <f>SvincoliA!$T$15</f>
        <v>0</v>
      </c>
      <c r="L12" s="31">
        <f>SvincoliA!$T$29</f>
        <v>0</v>
      </c>
      <c r="M12" s="28">
        <f>SvincoliA!$T$45</f>
        <v>0</v>
      </c>
      <c r="N12" s="31">
        <f>SvincoliA!$T$59</f>
        <v>0</v>
      </c>
      <c r="O12" s="133">
        <f t="shared" si="1"/>
        <v>14</v>
      </c>
      <c r="P12" s="34">
        <f t="shared" si="0"/>
        <v>14</v>
      </c>
      <c r="Q12" s="55">
        <f t="shared" si="2"/>
        <v>4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B14" s="51"/>
      <c r="U14" s="226"/>
      <c r="V14" s="226"/>
      <c r="W14" s="226"/>
    </row>
    <row r="15" spans="1:23" ht="15" customHeight="1" x14ac:dyDescent="0.25">
      <c r="B15" s="51"/>
      <c r="U15" s="226"/>
      <c r="V15" s="226"/>
      <c r="W15" s="226"/>
    </row>
    <row r="16" spans="1:23" ht="15" customHeight="1" x14ac:dyDescent="0.25">
      <c r="B16" s="51"/>
      <c r="U16" s="226"/>
      <c r="V16" s="226"/>
      <c r="W16" s="226"/>
    </row>
    <row r="17" spans="2:23" ht="15" customHeight="1" x14ac:dyDescent="0.25">
      <c r="B17" s="51"/>
      <c r="U17" s="226"/>
      <c r="V17" s="226"/>
      <c r="W17" s="226"/>
    </row>
    <row r="18" spans="2:23" ht="15" customHeight="1" x14ac:dyDescent="0.25">
      <c r="B18" s="51"/>
      <c r="U18" s="226"/>
      <c r="V18" s="226"/>
      <c r="W18" s="226"/>
    </row>
    <row r="19" spans="2:23" ht="15" customHeight="1" x14ac:dyDescent="0.25">
      <c r="B19" s="51"/>
      <c r="U19" s="226"/>
      <c r="V19" s="226"/>
      <c r="W19" s="226"/>
    </row>
    <row r="20" spans="2:23" ht="15" customHeight="1" x14ac:dyDescent="0.25">
      <c r="B20" s="51"/>
      <c r="U20" s="226"/>
      <c r="V20" s="226"/>
      <c r="W20" s="226"/>
    </row>
    <row r="21" spans="2:23" s="51" customFormat="1" ht="15" customHeight="1" x14ac:dyDescent="0.25">
      <c r="U21" s="226"/>
      <c r="V21" s="226"/>
      <c r="W21" s="226"/>
    </row>
    <row r="22" spans="2:23" ht="15" customHeight="1" x14ac:dyDescent="0.25">
      <c r="B22" s="51"/>
      <c r="U22" s="226"/>
      <c r="V22" s="226"/>
      <c r="W22" s="226"/>
    </row>
    <row r="23" spans="2:23" ht="15" customHeight="1" x14ac:dyDescent="0.25">
      <c r="B23" s="51"/>
      <c r="U23" s="226"/>
      <c r="V23" s="226"/>
      <c r="W23" s="226"/>
    </row>
    <row r="24" spans="2:23" ht="15" customHeight="1" x14ac:dyDescent="0.25">
      <c r="B24" s="51"/>
      <c r="U24" s="226"/>
      <c r="V24" s="226"/>
      <c r="W24" s="226"/>
    </row>
    <row r="25" spans="2:23" ht="15" customHeight="1" x14ac:dyDescent="0.25">
      <c r="U25" s="226"/>
      <c r="V25" s="226"/>
      <c r="W25" s="226"/>
    </row>
    <row r="26" spans="2:23" ht="15" customHeight="1" x14ac:dyDescent="0.25">
      <c r="U26" s="226"/>
      <c r="V26" s="226"/>
      <c r="W26" s="226"/>
    </row>
    <row r="27" spans="2:23" ht="15" customHeight="1" x14ac:dyDescent="0.25">
      <c r="U27" s="226"/>
      <c r="V27" s="226"/>
      <c r="W27" s="226"/>
    </row>
    <row r="28" spans="2:23" ht="15" customHeight="1" x14ac:dyDescent="0.25">
      <c r="U28" s="226"/>
      <c r="V28" s="226"/>
      <c r="W28" s="226"/>
    </row>
    <row r="29" spans="2:23" ht="15" customHeight="1" x14ac:dyDescent="0.25">
      <c r="U29" s="226"/>
      <c r="V29" s="226"/>
      <c r="W29" s="226"/>
    </row>
    <row r="30" spans="2:23" ht="15" customHeight="1" x14ac:dyDescent="0.25">
      <c r="U30" s="226"/>
      <c r="V30" s="226"/>
      <c r="W30" s="226"/>
    </row>
    <row r="31" spans="2:23" s="51" customFormat="1" ht="15" customHeight="1" x14ac:dyDescent="0.25">
      <c r="U31" s="226"/>
      <c r="V31" s="226"/>
      <c r="W31" s="226"/>
    </row>
    <row r="32" spans="2:23" s="51" customFormat="1" ht="15" customHeight="1" x14ac:dyDescent="0.25">
      <c r="U32" s="226"/>
      <c r="V32" s="226"/>
      <c r="W32" s="226"/>
    </row>
    <row r="33" spans="6:23" s="51" customFormat="1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t="s">
        <v>88</v>
      </c>
    </row>
  </sheetData>
  <mergeCells count="13">
    <mergeCell ref="U1:W2"/>
    <mergeCell ref="A1:A2"/>
    <mergeCell ref="B1:B2"/>
    <mergeCell ref="E1:J2"/>
    <mergeCell ref="D1:D2"/>
    <mergeCell ref="L1:L2"/>
    <mergeCell ref="K1:K2"/>
    <mergeCell ref="M1:M2"/>
    <mergeCell ref="N1:N2"/>
    <mergeCell ref="P1:P2"/>
    <mergeCell ref="C1:C2"/>
    <mergeCell ref="Q1:Q2"/>
    <mergeCell ref="O1:O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1" activePane="bottomLeft" state="frozen"/>
      <selection activeCell="C37" sqref="C37"/>
      <selection pane="bottomLeft" activeCell="B49" sqref="B49:T49"/>
    </sheetView>
  </sheetViews>
  <sheetFormatPr defaultColWidth="13.375" defaultRowHeight="15" customHeight="1" x14ac:dyDescent="0.25"/>
  <cols>
    <col min="1" max="1" width="11.625" bestFit="1" customWidth="1"/>
    <col min="2" max="2" width="3.125" bestFit="1" customWidth="1"/>
    <col min="3" max="3" width="11" bestFit="1" customWidth="1"/>
    <col min="4" max="4" width="5.5" bestFit="1" customWidth="1"/>
    <col min="5" max="5" width="10.875" bestFit="1" customWidth="1"/>
    <col min="6" max="6" width="5.5" bestFit="1" customWidth="1"/>
    <col min="7" max="7" width="10.125" bestFit="1" customWidth="1"/>
    <col min="8" max="8" width="5.5" bestFit="1" customWidth="1"/>
    <col min="9" max="9" width="10" bestFit="1" customWidth="1"/>
    <col min="10" max="10" width="5.5" bestFit="1" customWidth="1"/>
    <col min="11" max="11" width="10.375" bestFit="1" customWidth="1"/>
    <col min="12" max="12" width="5.5" bestFit="1" customWidth="1"/>
    <col min="13" max="13" width="9.625" bestFit="1" customWidth="1"/>
    <col min="14" max="14" width="5.5" bestFit="1" customWidth="1"/>
    <col min="15" max="15" width="10" bestFit="1" customWidth="1"/>
    <col min="16" max="16" width="5.5" bestFit="1" customWidth="1"/>
    <col min="17" max="17" width="10.125" bestFit="1" customWidth="1"/>
    <col min="18" max="18" width="5.5" bestFit="1" customWidth="1"/>
    <col min="19" max="19" width="10.375" bestFit="1" customWidth="1"/>
    <col min="20" max="20" width="5.5" bestFit="1" customWidth="1"/>
    <col min="21" max="21" width="7.875" bestFit="1" customWidth="1"/>
    <col min="22" max="22" width="9.875" bestFit="1" customWidth="1"/>
    <col min="23" max="24" width="6.875" customWidth="1"/>
  </cols>
  <sheetData>
    <row r="1" spans="1:22" ht="16.5" thickBot="1" x14ac:dyDescent="0.3">
      <c r="A1" s="344">
        <f>'Serie A'!B3</f>
        <v>0</v>
      </c>
      <c r="B1" s="345"/>
      <c r="C1" s="344">
        <f>'Serie A'!B4</f>
        <v>0</v>
      </c>
      <c r="D1" s="345"/>
      <c r="E1" s="344">
        <f>'Serie A'!B5</f>
        <v>0</v>
      </c>
      <c r="F1" s="346"/>
      <c r="G1" s="344">
        <f>'Serie A'!B6</f>
        <v>0</v>
      </c>
      <c r="H1" s="345"/>
      <c r="I1" s="340">
        <f>'Serie A'!B7</f>
        <v>0</v>
      </c>
      <c r="J1" s="341"/>
      <c r="K1" s="340">
        <f>'Serie A'!B8</f>
        <v>0</v>
      </c>
      <c r="L1" s="341"/>
      <c r="M1" s="340">
        <f>'Serie A'!B9</f>
        <v>0</v>
      </c>
      <c r="N1" s="341"/>
      <c r="O1" s="340">
        <f>'Serie A'!B10</f>
        <v>0</v>
      </c>
      <c r="P1" s="341"/>
      <c r="Q1" s="340">
        <f>'Serie A'!B11</f>
        <v>0</v>
      </c>
      <c r="R1" s="341"/>
      <c r="S1" s="340">
        <f>'Serie A'!B12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162"/>
      <c r="D2" s="10"/>
      <c r="E2" s="8"/>
      <c r="F2" s="10"/>
      <c r="G2" s="8"/>
      <c r="H2" s="10"/>
      <c r="I2" s="64"/>
      <c r="J2" s="10"/>
      <c r="K2" s="8"/>
      <c r="L2" s="10"/>
      <c r="M2" s="8"/>
      <c r="N2" s="10"/>
      <c r="O2" s="13"/>
      <c r="P2" s="10"/>
      <c r="Q2" s="13"/>
      <c r="R2" s="10"/>
      <c r="S2" s="13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62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62"/>
      <c r="B6" s="14"/>
      <c r="C6" s="13"/>
      <c r="D6" s="14"/>
      <c r="E6" s="13"/>
      <c r="F6" s="14"/>
      <c r="G6" s="1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72"/>
      <c r="T14" s="73"/>
      <c r="U14" s="352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71"/>
      <c r="S15" s="74"/>
      <c r="T15" s="75"/>
      <c r="U15" s="353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71"/>
      <c r="S16" s="74"/>
      <c r="T16" s="75"/>
      <c r="U16" s="353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45"/>
      <c r="S17" s="74"/>
      <c r="T17" s="75"/>
      <c r="U17" s="353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45"/>
      <c r="S18" s="74"/>
      <c r="T18" s="75"/>
      <c r="U18" s="353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71"/>
      <c r="S19" s="74"/>
      <c r="T19" s="75"/>
      <c r="U19" s="353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J20" s="14"/>
      <c r="K20" s="13"/>
      <c r="L20" s="14"/>
      <c r="N20" s="14"/>
      <c r="O20" s="13"/>
      <c r="P20" s="14"/>
      <c r="R20" s="71"/>
      <c r="S20" s="74"/>
      <c r="T20" s="75"/>
      <c r="U20" s="353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71"/>
      <c r="S21" s="74"/>
      <c r="T21" s="75"/>
      <c r="U21" s="353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22"/>
      <c r="S22" s="76"/>
      <c r="T22" s="77"/>
      <c r="U22" s="353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'Serie A'!O3</f>
        <v>3</v>
      </c>
      <c r="C25" s="33"/>
      <c r="D25" s="33">
        <f>'Serie A'!O4</f>
        <v>1</v>
      </c>
      <c r="E25" s="33"/>
      <c r="F25" s="33">
        <f>'Serie A'!O5</f>
        <v>8</v>
      </c>
      <c r="G25" s="33"/>
      <c r="H25" s="33">
        <f>'Serie A'!O6</f>
        <v>28</v>
      </c>
      <c r="I25" s="33"/>
      <c r="J25" s="33">
        <f>'Serie A'!O7</f>
        <v>0</v>
      </c>
      <c r="K25" s="33"/>
      <c r="L25" s="33">
        <f>'Serie A'!O8</f>
        <v>1</v>
      </c>
      <c r="M25" s="33"/>
      <c r="N25" s="33">
        <f>'Serie A'!O9</f>
        <v>1</v>
      </c>
      <c r="O25" s="33"/>
      <c r="P25" s="33">
        <f>'Serie A'!O10</f>
        <v>26</v>
      </c>
      <c r="Q25" s="33"/>
      <c r="R25" s="33">
        <f>'Serie A'!O11</f>
        <v>1</v>
      </c>
      <c r="S25" s="33"/>
      <c r="T25" s="33">
        <f>'Serie A'!O12</f>
        <v>14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8"/>
    </row>
    <row r="48" spans="1:22" ht="16.5" thickBot="1" x14ac:dyDescent="0.3">
      <c r="A48" s="8"/>
      <c r="B48" s="10">
        <f>SUM(B39:B47)</f>
        <v>0</v>
      </c>
      <c r="C48" s="8"/>
      <c r="D48" s="10">
        <f>SUM(D39:D47)</f>
        <v>0</v>
      </c>
      <c r="E48" s="8"/>
      <c r="F48" s="10">
        <f>SUM(F39:F47)</f>
        <v>0</v>
      </c>
      <c r="G48" s="8"/>
      <c r="H48" s="10">
        <f>SUM(H39:H47)</f>
        <v>0</v>
      </c>
      <c r="I48" s="8"/>
      <c r="J48" s="10">
        <f>SUM(J39:J47)</f>
        <v>0</v>
      </c>
      <c r="K48" s="8"/>
      <c r="L48" s="10">
        <f>SUM(L39:L47)</f>
        <v>0</v>
      </c>
      <c r="M48" s="8"/>
      <c r="N48" s="10">
        <f>SUM(N39:N47)</f>
        <v>0</v>
      </c>
      <c r="O48" s="8"/>
      <c r="P48" s="10">
        <f>SUM(P39:P47)</f>
        <v>0</v>
      </c>
      <c r="Q48" s="8"/>
      <c r="R48" s="10">
        <f>SUM(R39:R47)</f>
        <v>0</v>
      </c>
      <c r="S48" s="8"/>
      <c r="T48" s="10">
        <f>SUM(T39:T47)</f>
        <v>0</v>
      </c>
      <c r="U48" s="332"/>
      <c r="V48" s="348"/>
    </row>
    <row r="49" spans="1:22" ht="16.5" thickBot="1" x14ac:dyDescent="0.3">
      <c r="A49" s="115"/>
      <c r="B49" s="116">
        <f>'Serie A'!P3</f>
        <v>3</v>
      </c>
      <c r="C49" s="116"/>
      <c r="D49" s="116">
        <f>'Serie A'!P4</f>
        <v>1</v>
      </c>
      <c r="E49" s="116"/>
      <c r="F49" s="116">
        <f>'Serie A'!P5</f>
        <v>8</v>
      </c>
      <c r="G49" s="116"/>
      <c r="H49" s="116">
        <f>'Serie A'!P6</f>
        <v>28</v>
      </c>
      <c r="I49" s="116"/>
      <c r="J49" s="116">
        <f>'Serie A'!P7</f>
        <v>0</v>
      </c>
      <c r="K49" s="116"/>
      <c r="L49" s="116">
        <f>'Serie A'!P8</f>
        <v>1</v>
      </c>
      <c r="M49" s="116"/>
      <c r="N49" s="116">
        <f>'Serie A'!P9</f>
        <v>1</v>
      </c>
      <c r="O49" s="116"/>
      <c r="P49" s="116">
        <f>'Serie A'!P10</f>
        <v>26</v>
      </c>
      <c r="Q49" s="116"/>
      <c r="R49" s="116">
        <f>'Serie A'!P11</f>
        <v>1</v>
      </c>
      <c r="S49" s="116"/>
      <c r="T49" s="117">
        <f>'Serie A'!P12</f>
        <v>14</v>
      </c>
      <c r="U49" s="347" t="s">
        <v>25</v>
      </c>
      <c r="V49" s="348"/>
    </row>
  </sheetData>
  <mergeCells count="28"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  <mergeCell ref="A26:B26"/>
    <mergeCell ref="C26:D26"/>
    <mergeCell ref="E26:F26"/>
    <mergeCell ref="G26:H26"/>
    <mergeCell ref="I26:J26"/>
    <mergeCell ref="A1:B1"/>
    <mergeCell ref="C1:D1"/>
    <mergeCell ref="E1:F1"/>
    <mergeCell ref="G1:H1"/>
    <mergeCell ref="I1:J1"/>
    <mergeCell ref="Q1:R1"/>
    <mergeCell ref="O26:P26"/>
    <mergeCell ref="Q26:R26"/>
    <mergeCell ref="O1:P1"/>
    <mergeCell ref="K1:L1"/>
    <mergeCell ref="M1:N1"/>
    <mergeCell ref="K26:L26"/>
    <mergeCell ref="M26:N2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T2" sqref="T2:T3"/>
    </sheetView>
  </sheetViews>
  <sheetFormatPr defaultColWidth="13.375" defaultRowHeight="15" customHeight="1" x14ac:dyDescent="0.25"/>
  <cols>
    <col min="1" max="1" width="11.125" bestFit="1" customWidth="1"/>
    <col min="2" max="2" width="4.125" bestFit="1" customWidth="1"/>
    <col min="3" max="3" width="10.625" bestFit="1" customWidth="1"/>
    <col min="4" max="4" width="4.125" bestFit="1" customWidth="1"/>
    <col min="5" max="5" width="11.5" bestFit="1" customWidth="1"/>
    <col min="6" max="6" width="4.125" bestFit="1" customWidth="1"/>
    <col min="7" max="7" width="11" bestFit="1" customWidth="1"/>
    <col min="8" max="8" width="4.125" bestFit="1" customWidth="1"/>
    <col min="9" max="9" width="11.5" bestFit="1" customWidth="1"/>
    <col min="10" max="10" width="4.125" bestFit="1" customWidth="1"/>
    <col min="11" max="11" width="11" bestFit="1" customWidth="1"/>
    <col min="12" max="12" width="4.125" bestFit="1" customWidth="1"/>
    <col min="13" max="13" width="15" bestFit="1" customWidth="1"/>
    <col min="14" max="14" width="4.125" bestFit="1" customWidth="1"/>
    <col min="15" max="15" width="13.87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2.125" bestFit="1" customWidth="1"/>
    <col min="20" max="20" width="4.125" bestFit="1" customWidth="1"/>
    <col min="21" max="23" width="6.875" customWidth="1"/>
  </cols>
  <sheetData>
    <row r="1" spans="1:24" ht="15.75" customHeight="1" thickBot="1" x14ac:dyDescent="0.3">
      <c r="A1" s="344" t="s">
        <v>1</v>
      </c>
      <c r="B1" s="345"/>
      <c r="C1" s="344" t="s">
        <v>29</v>
      </c>
      <c r="D1" s="345"/>
      <c r="E1" s="344" t="s">
        <v>103</v>
      </c>
      <c r="F1" s="346"/>
      <c r="G1" s="344" t="s">
        <v>12</v>
      </c>
      <c r="H1" s="345"/>
      <c r="I1" s="340" t="s">
        <v>104</v>
      </c>
      <c r="J1" s="341"/>
      <c r="K1" s="340" t="s">
        <v>14</v>
      </c>
      <c r="L1" s="341"/>
      <c r="M1" s="340" t="s">
        <v>105</v>
      </c>
      <c r="N1" s="341"/>
      <c r="O1" s="356" t="s">
        <v>43</v>
      </c>
      <c r="P1" s="341"/>
      <c r="Q1" s="340" t="s">
        <v>44</v>
      </c>
      <c r="R1" s="341"/>
      <c r="S1" s="340" t="s">
        <v>13</v>
      </c>
      <c r="T1" s="341"/>
      <c r="U1" s="2"/>
      <c r="V1" s="56"/>
      <c r="W1" s="2" t="s">
        <v>92</v>
      </c>
    </row>
    <row r="2" spans="1:24" ht="15.75" customHeight="1" thickBot="1" x14ac:dyDescent="0.3">
      <c r="A2" s="6" t="s">
        <v>15</v>
      </c>
      <c r="B2" s="7"/>
      <c r="C2" s="6" t="s">
        <v>15</v>
      </c>
      <c r="D2" s="7"/>
      <c r="E2" s="6" t="s">
        <v>15</v>
      </c>
      <c r="F2" s="7"/>
      <c r="G2" s="6" t="s">
        <v>11</v>
      </c>
      <c r="H2" s="7"/>
      <c r="I2" s="6" t="s">
        <v>15</v>
      </c>
      <c r="J2" s="7"/>
      <c r="K2" s="6" t="s">
        <v>15</v>
      </c>
      <c r="L2" s="7"/>
      <c r="M2" s="6" t="s">
        <v>15</v>
      </c>
      <c r="N2" s="7"/>
      <c r="O2" s="6" t="s">
        <v>15</v>
      </c>
      <c r="P2" s="7"/>
      <c r="Q2" s="6" t="s">
        <v>15</v>
      </c>
      <c r="R2" s="7"/>
      <c r="S2" s="6" t="s">
        <v>15</v>
      </c>
      <c r="T2" s="7"/>
      <c r="U2" s="2"/>
      <c r="V2" s="208"/>
      <c r="W2" s="2" t="s">
        <v>90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166"/>
      <c r="J3" s="7"/>
      <c r="K3" s="166"/>
      <c r="L3" s="7"/>
      <c r="M3" s="166"/>
      <c r="N3" s="7"/>
      <c r="O3" s="9"/>
      <c r="P3" s="7"/>
      <c r="Q3" s="9"/>
      <c r="R3" s="7"/>
      <c r="S3" s="9"/>
      <c r="T3" s="7"/>
      <c r="U3" s="2"/>
      <c r="V3" s="188"/>
      <c r="W3" s="2" t="s">
        <v>91</v>
      </c>
    </row>
    <row r="4" spans="1:24" ht="15.75" x14ac:dyDescent="0.25">
      <c r="A4" s="233"/>
      <c r="B4" s="165"/>
      <c r="C4" s="245" t="s">
        <v>53</v>
      </c>
      <c r="D4" s="246">
        <v>2</v>
      </c>
      <c r="E4" s="235"/>
      <c r="F4" s="167"/>
      <c r="G4" s="235"/>
      <c r="H4" s="209"/>
      <c r="I4" s="236"/>
      <c r="J4" s="237"/>
      <c r="K4" s="236"/>
      <c r="L4" s="237"/>
      <c r="M4" s="236"/>
      <c r="N4" s="237"/>
      <c r="O4" s="235"/>
      <c r="P4" s="167"/>
      <c r="Q4" s="235"/>
      <c r="R4" s="167"/>
      <c r="S4" s="235"/>
      <c r="T4" s="168"/>
      <c r="U4" s="2"/>
      <c r="V4" s="199"/>
      <c r="W4" s="200"/>
    </row>
    <row r="5" spans="1:24" ht="15.75" x14ac:dyDescent="0.25">
      <c r="A5" s="233"/>
      <c r="B5" s="50"/>
      <c r="C5" s="238"/>
      <c r="D5" s="65"/>
      <c r="E5" s="239"/>
      <c r="F5" s="65"/>
      <c r="G5" s="239"/>
      <c r="H5" s="50"/>
      <c r="I5" s="238"/>
      <c r="J5" s="125"/>
      <c r="K5" s="238"/>
      <c r="L5" s="125"/>
      <c r="M5" s="238"/>
      <c r="N5" s="125"/>
      <c r="O5" s="239"/>
      <c r="P5" s="65"/>
      <c r="Q5" s="239"/>
      <c r="R5" s="65"/>
      <c r="S5" s="239"/>
      <c r="T5" s="125"/>
      <c r="U5" s="2"/>
      <c r="V5" s="199"/>
      <c r="W5" s="200"/>
    </row>
    <row r="6" spans="1:24" ht="15.75" customHeight="1" thickBot="1" x14ac:dyDescent="0.3">
      <c r="A6" s="66"/>
      <c r="B6" s="122"/>
      <c r="C6" s="240"/>
      <c r="D6" s="163"/>
      <c r="E6" s="164"/>
      <c r="F6" s="163"/>
      <c r="G6" s="241"/>
      <c r="H6" s="210"/>
      <c r="I6" s="240"/>
      <c r="J6" s="127"/>
      <c r="K6" s="240"/>
      <c r="L6" s="127"/>
      <c r="M6" s="126"/>
      <c r="N6" s="127"/>
      <c r="O6" s="241"/>
      <c r="P6" s="163"/>
      <c r="Q6" s="164"/>
      <c r="R6" s="163"/>
      <c r="S6" s="164"/>
      <c r="T6" s="127"/>
      <c r="U6" s="2"/>
      <c r="V6" s="199"/>
      <c r="W6" s="200"/>
    </row>
    <row r="7" spans="1:24" ht="15.75" customHeight="1" thickBot="1" x14ac:dyDescent="0.3">
      <c r="A7" s="13"/>
      <c r="B7" s="32">
        <f>+SUM(B4:B6)</f>
        <v>0</v>
      </c>
      <c r="C7" s="13"/>
      <c r="D7" s="128">
        <f>+SUM(D4:D6)</f>
        <v>2</v>
      </c>
      <c r="E7" s="13"/>
      <c r="F7" s="128">
        <f>+SUM(F4:F6)</f>
        <v>0</v>
      </c>
      <c r="G7" s="13"/>
      <c r="H7" s="128">
        <f>+SUM(H4:H6)</f>
        <v>0</v>
      </c>
      <c r="I7" s="13"/>
      <c r="J7" s="128">
        <f>+SUM(J4:J6)</f>
        <v>0</v>
      </c>
      <c r="K7" s="13"/>
      <c r="L7" s="128">
        <f>+SUM(L4:L6)</f>
        <v>0</v>
      </c>
      <c r="M7" s="13"/>
      <c r="N7" s="128">
        <f>+SUM(N4:N6)</f>
        <v>0</v>
      </c>
      <c r="O7" s="13"/>
      <c r="P7" s="128">
        <f>+SUM(P4:P6)</f>
        <v>0</v>
      </c>
      <c r="Q7" s="13"/>
      <c r="R7" s="128">
        <f>+SUM(R4:R6)</f>
        <v>0</v>
      </c>
      <c r="S7" s="13"/>
      <c r="T7" s="128">
        <f>+SUM(T4:T6)</f>
        <v>0</v>
      </c>
      <c r="U7" s="2"/>
      <c r="V7" s="199"/>
      <c r="W7" s="200"/>
    </row>
    <row r="8" spans="1:24" ht="15.75" x14ac:dyDescent="0.25">
      <c r="A8" s="201" t="s">
        <v>22</v>
      </c>
      <c r="B8" s="205">
        <v>4</v>
      </c>
      <c r="C8" s="201" t="s">
        <v>23</v>
      </c>
      <c r="D8" s="202">
        <v>7</v>
      </c>
      <c r="E8" s="161"/>
      <c r="F8" s="160"/>
      <c r="G8" s="161"/>
      <c r="H8" s="160"/>
      <c r="I8" s="247" t="s">
        <v>106</v>
      </c>
      <c r="J8" s="204">
        <v>4</v>
      </c>
      <c r="K8" s="235"/>
      <c r="L8" s="160"/>
      <c r="M8" s="247" t="s">
        <v>84</v>
      </c>
      <c r="N8" s="204">
        <v>1</v>
      </c>
      <c r="O8" s="161"/>
      <c r="P8" s="160"/>
      <c r="Q8" s="235"/>
      <c r="R8" s="160"/>
      <c r="S8" s="235"/>
      <c r="T8" s="130"/>
      <c r="U8" s="2"/>
      <c r="V8" s="50"/>
      <c r="W8" s="200"/>
    </row>
    <row r="9" spans="1:24" ht="15.75" x14ac:dyDescent="0.25">
      <c r="A9" s="238"/>
      <c r="B9" s="125"/>
      <c r="C9" s="238"/>
      <c r="D9" s="65"/>
      <c r="E9" s="239"/>
      <c r="F9" s="65"/>
      <c r="G9" s="239"/>
      <c r="H9" s="65"/>
      <c r="I9" s="239"/>
      <c r="J9" s="65"/>
      <c r="K9" s="239"/>
      <c r="L9" s="65"/>
      <c r="M9" s="239"/>
      <c r="N9" s="65"/>
      <c r="O9" s="239"/>
      <c r="P9" s="65"/>
      <c r="Q9" s="239"/>
      <c r="R9" s="65"/>
      <c r="S9" s="239"/>
      <c r="T9" s="125"/>
      <c r="U9" s="2"/>
      <c r="V9" s="2"/>
    </row>
    <row r="10" spans="1:24" ht="15.75" x14ac:dyDescent="0.25">
      <c r="A10" s="238"/>
      <c r="B10" s="125"/>
      <c r="C10" s="238"/>
      <c r="D10" s="65"/>
      <c r="E10" s="239"/>
      <c r="F10" s="65"/>
      <c r="G10" s="239"/>
      <c r="H10" s="65"/>
      <c r="I10" s="239"/>
      <c r="J10" s="65"/>
      <c r="K10" s="239"/>
      <c r="L10" s="65"/>
      <c r="M10" s="239"/>
      <c r="N10" s="65"/>
      <c r="O10" s="239"/>
      <c r="P10" s="65"/>
      <c r="Q10" s="239"/>
      <c r="R10" s="65"/>
      <c r="S10" s="239"/>
      <c r="T10" s="125"/>
      <c r="U10" s="2"/>
      <c r="V10" s="2"/>
      <c r="W10" s="2"/>
    </row>
    <row r="11" spans="1:24" ht="15.75" x14ac:dyDescent="0.25">
      <c r="A11" s="238"/>
      <c r="B11" s="125"/>
      <c r="C11" s="238"/>
      <c r="D11" s="65"/>
      <c r="E11" s="239"/>
      <c r="F11" s="65"/>
      <c r="G11" s="239"/>
      <c r="H11" s="65"/>
      <c r="I11" s="239"/>
      <c r="J11" s="65"/>
      <c r="K11" s="239"/>
      <c r="L11" s="65"/>
      <c r="M11" s="239"/>
      <c r="N11" s="65"/>
      <c r="O11" s="239"/>
      <c r="P11" s="65"/>
      <c r="Q11" s="239"/>
      <c r="R11" s="65"/>
      <c r="S11" s="239"/>
      <c r="T11" s="125"/>
      <c r="U11" s="2"/>
      <c r="V11" s="45"/>
      <c r="W11" s="52"/>
      <c r="X11" s="45"/>
    </row>
    <row r="12" spans="1:24" ht="15.75" x14ac:dyDescent="0.25">
      <c r="A12" s="238"/>
      <c r="B12" s="125"/>
      <c r="C12" s="238"/>
      <c r="D12" s="65"/>
      <c r="E12" s="239"/>
      <c r="F12" s="65"/>
      <c r="G12" s="239"/>
      <c r="H12" s="65"/>
      <c r="I12" s="239"/>
      <c r="J12" s="65"/>
      <c r="K12" s="239"/>
      <c r="L12" s="65"/>
      <c r="M12" s="239"/>
      <c r="N12" s="65"/>
      <c r="O12" s="239"/>
      <c r="P12" s="65"/>
      <c r="Q12" s="239"/>
      <c r="R12" s="65"/>
      <c r="S12" s="239"/>
      <c r="T12" s="125"/>
      <c r="U12" s="2"/>
      <c r="V12" s="37"/>
      <c r="W12" s="52"/>
      <c r="X12" s="37"/>
    </row>
    <row r="13" spans="1:24" ht="15.75" x14ac:dyDescent="0.25">
      <c r="A13" s="238"/>
      <c r="B13" s="125"/>
      <c r="C13" s="238"/>
      <c r="D13" s="65"/>
      <c r="E13" s="239"/>
      <c r="F13" s="65"/>
      <c r="G13" s="239"/>
      <c r="H13" s="65"/>
      <c r="I13" s="239"/>
      <c r="J13" s="65"/>
      <c r="K13" s="239"/>
      <c r="L13" s="65"/>
      <c r="M13" s="64"/>
      <c r="N13" s="65"/>
      <c r="O13" s="239"/>
      <c r="P13" s="65"/>
      <c r="Q13" s="239"/>
      <c r="R13" s="65"/>
      <c r="S13" s="239"/>
      <c r="T13" s="125"/>
      <c r="U13" s="2"/>
      <c r="V13" s="37"/>
      <c r="W13" s="52"/>
      <c r="X13" s="38"/>
    </row>
    <row r="14" spans="1:24" ht="15.75" x14ac:dyDescent="0.25">
      <c r="A14" s="238"/>
      <c r="B14" s="125"/>
      <c r="C14" s="238"/>
      <c r="D14" s="65"/>
      <c r="E14" s="239"/>
      <c r="F14" s="65"/>
      <c r="G14" s="239"/>
      <c r="H14" s="65"/>
      <c r="I14" s="50"/>
      <c r="J14" s="65"/>
      <c r="K14" s="239"/>
      <c r="L14" s="65"/>
      <c r="M14" s="239"/>
      <c r="N14" s="65"/>
      <c r="O14" s="239"/>
      <c r="P14" s="65"/>
      <c r="Q14" s="239"/>
      <c r="R14" s="65"/>
      <c r="S14" s="239"/>
      <c r="T14" s="125"/>
      <c r="U14" s="2"/>
      <c r="V14" s="45"/>
      <c r="W14" s="52"/>
      <c r="X14" s="45"/>
    </row>
    <row r="15" spans="1:24" ht="15.75" customHeight="1" thickBot="1" x14ac:dyDescent="0.3">
      <c r="A15" s="240"/>
      <c r="B15" s="127"/>
      <c r="C15" s="126"/>
      <c r="D15" s="163"/>
      <c r="E15" s="241"/>
      <c r="F15" s="163"/>
      <c r="G15" s="164"/>
      <c r="H15" s="163"/>
      <c r="I15" s="164"/>
      <c r="J15" s="163"/>
      <c r="K15" s="241"/>
      <c r="L15" s="163"/>
      <c r="M15" s="241"/>
      <c r="N15" s="163"/>
      <c r="O15" s="164"/>
      <c r="P15" s="163"/>
      <c r="Q15" s="164"/>
      <c r="R15" s="163"/>
      <c r="S15" s="164"/>
      <c r="T15" s="127"/>
      <c r="U15" s="2"/>
      <c r="V15" s="37"/>
      <c r="W15" s="52"/>
      <c r="X15" s="37"/>
    </row>
    <row r="16" spans="1:24" ht="15.75" customHeight="1" thickBot="1" x14ac:dyDescent="0.3">
      <c r="A16" s="2"/>
      <c r="B16" s="128">
        <f>+SUM(B8:B15)</f>
        <v>4</v>
      </c>
      <c r="C16" s="2"/>
      <c r="D16" s="128">
        <f>+SUM(D8:D15)</f>
        <v>7</v>
      </c>
      <c r="E16" s="2"/>
      <c r="F16" s="128">
        <f>+SUM(F8:F15)</f>
        <v>0</v>
      </c>
      <c r="G16" s="2"/>
      <c r="H16" s="128">
        <f>+SUM(H8:H15)</f>
        <v>0</v>
      </c>
      <c r="I16" s="2"/>
      <c r="J16" s="128">
        <f>+SUM(J8:J15)</f>
        <v>4</v>
      </c>
      <c r="K16" s="2"/>
      <c r="L16" s="128">
        <f>+SUM(L8:L15)</f>
        <v>0</v>
      </c>
      <c r="M16" s="2"/>
      <c r="N16" s="128">
        <f>+SUM(N8:N15)</f>
        <v>1</v>
      </c>
      <c r="O16" s="2"/>
      <c r="P16" s="128">
        <f>+SUM(P8:P15)</f>
        <v>0</v>
      </c>
      <c r="Q16" s="2"/>
      <c r="R16" s="128">
        <f>+SUM(R8:R15)</f>
        <v>0</v>
      </c>
      <c r="S16" s="2"/>
      <c r="T16" s="128">
        <f>+SUM(T8:T15)</f>
        <v>0</v>
      </c>
      <c r="U16" s="2"/>
      <c r="V16" s="37"/>
      <c r="W16" s="52"/>
      <c r="X16" s="38"/>
    </row>
    <row r="17" spans="1:24" ht="15.75" x14ac:dyDescent="0.25">
      <c r="A17" s="238"/>
      <c r="B17" s="125"/>
      <c r="C17" s="243"/>
      <c r="D17" s="160"/>
      <c r="E17" s="247" t="s">
        <v>69</v>
      </c>
      <c r="F17" s="204">
        <v>19</v>
      </c>
      <c r="G17" s="161"/>
      <c r="H17" s="160"/>
      <c r="I17" s="235"/>
      <c r="J17" s="160"/>
      <c r="K17" s="235"/>
      <c r="L17" s="160"/>
      <c r="M17" s="235"/>
      <c r="N17" s="160"/>
      <c r="O17" s="235"/>
      <c r="P17" s="160"/>
      <c r="Q17" s="235"/>
      <c r="R17" s="160"/>
      <c r="S17" s="201" t="s">
        <v>66</v>
      </c>
      <c r="T17" s="205">
        <v>16</v>
      </c>
      <c r="U17" s="2"/>
      <c r="V17" s="45"/>
      <c r="W17" s="52"/>
      <c r="X17" s="45"/>
    </row>
    <row r="18" spans="1:24" ht="15.75" x14ac:dyDescent="0.25">
      <c r="A18" s="238"/>
      <c r="B18" s="125"/>
      <c r="C18" s="239"/>
      <c r="D18" s="65"/>
      <c r="E18" s="239"/>
      <c r="F18" s="65"/>
      <c r="G18" s="239"/>
      <c r="H18" s="65"/>
      <c r="I18" s="239"/>
      <c r="J18" s="65"/>
      <c r="K18" s="239"/>
      <c r="L18" s="65"/>
      <c r="M18" s="239"/>
      <c r="N18" s="65"/>
      <c r="O18" s="239"/>
      <c r="P18" s="65"/>
      <c r="Q18" s="239"/>
      <c r="R18" s="65"/>
      <c r="S18" s="239"/>
      <c r="T18" s="125"/>
      <c r="U18" s="2"/>
      <c r="V18" s="37"/>
      <c r="W18" s="52"/>
      <c r="X18" s="37"/>
    </row>
    <row r="19" spans="1:24" ht="15.75" x14ac:dyDescent="0.25">
      <c r="A19" s="124"/>
      <c r="B19" s="125"/>
      <c r="C19" s="239"/>
      <c r="D19" s="65"/>
      <c r="E19" s="239"/>
      <c r="F19" s="65"/>
      <c r="G19" s="64"/>
      <c r="H19" s="65"/>
      <c r="I19" s="239"/>
      <c r="J19" s="65"/>
      <c r="K19" s="239"/>
      <c r="L19" s="125"/>
      <c r="M19" s="64"/>
      <c r="N19" s="65"/>
      <c r="O19" s="64"/>
      <c r="P19" s="65"/>
      <c r="Q19" s="239"/>
      <c r="R19" s="65"/>
      <c r="S19" s="239"/>
      <c r="T19" s="65"/>
      <c r="U19" s="2"/>
      <c r="V19" s="37"/>
      <c r="W19" s="37"/>
      <c r="X19" s="38"/>
    </row>
    <row r="20" spans="1:24" ht="15.75" x14ac:dyDescent="0.25">
      <c r="A20" s="238"/>
      <c r="B20" s="125"/>
      <c r="C20" s="239"/>
      <c r="D20" s="65"/>
      <c r="E20" s="239"/>
      <c r="F20" s="65"/>
      <c r="G20" s="239"/>
      <c r="H20" s="65"/>
      <c r="I20" s="239"/>
      <c r="J20" s="65"/>
      <c r="K20" s="239"/>
      <c r="L20" s="65"/>
      <c r="M20" s="64"/>
      <c r="N20" s="65"/>
      <c r="O20" s="64"/>
      <c r="P20" s="65"/>
      <c r="Q20" s="124"/>
      <c r="R20" s="65"/>
      <c r="S20" s="64"/>
      <c r="T20" s="125"/>
      <c r="U20" s="2"/>
      <c r="V20" s="45"/>
      <c r="W20" s="52"/>
      <c r="X20" s="45"/>
    </row>
    <row r="21" spans="1:24" ht="15.75" x14ac:dyDescent="0.25">
      <c r="A21" s="238"/>
      <c r="B21" s="125"/>
      <c r="C21" s="239"/>
      <c r="D21" s="65"/>
      <c r="E21" s="239"/>
      <c r="F21" s="65"/>
      <c r="G21" s="239"/>
      <c r="H21" s="65"/>
      <c r="I21" s="64"/>
      <c r="J21" s="65"/>
      <c r="K21" s="64"/>
      <c r="L21" s="65"/>
      <c r="M21" s="64"/>
      <c r="N21" s="65"/>
      <c r="O21" s="239"/>
      <c r="P21" s="65"/>
      <c r="Q21" s="239"/>
      <c r="R21" s="65"/>
      <c r="S21" s="64"/>
      <c r="T21" s="125"/>
      <c r="U21" s="2"/>
      <c r="V21" s="37"/>
      <c r="W21" s="52"/>
      <c r="X21" s="37"/>
    </row>
    <row r="22" spans="1:24" ht="15.75" x14ac:dyDescent="0.25">
      <c r="A22" s="124"/>
      <c r="B22" s="125"/>
      <c r="C22" s="239"/>
      <c r="D22" s="114"/>
      <c r="E22" s="239"/>
      <c r="F22" s="65"/>
      <c r="G22" s="239"/>
      <c r="H22" s="65"/>
      <c r="I22" s="64"/>
      <c r="J22" s="65"/>
      <c r="K22" s="239"/>
      <c r="L22" s="65"/>
      <c r="M22" s="64"/>
      <c r="N22" s="65"/>
      <c r="O22" s="239"/>
      <c r="P22" s="65"/>
      <c r="Q22" s="239"/>
      <c r="R22" s="65"/>
      <c r="S22" s="239"/>
      <c r="T22" s="125"/>
      <c r="U22" s="2"/>
      <c r="V22" s="37"/>
      <c r="W22" s="52"/>
      <c r="X22" s="38"/>
    </row>
    <row r="23" spans="1:24" ht="15.75" x14ac:dyDescent="0.25">
      <c r="A23" s="238"/>
      <c r="B23" s="125"/>
      <c r="C23" s="50"/>
      <c r="D23" s="65"/>
      <c r="E23" s="239"/>
      <c r="F23" s="65"/>
      <c r="G23" s="64"/>
      <c r="H23" s="65"/>
      <c r="I23" s="239"/>
      <c r="J23" s="65"/>
      <c r="K23" s="64"/>
      <c r="L23" s="65"/>
      <c r="M23" s="64"/>
      <c r="N23" s="65"/>
      <c r="O23" s="239"/>
      <c r="P23" s="65"/>
      <c r="Q23" s="64"/>
      <c r="R23" s="65"/>
      <c r="S23" s="239"/>
      <c r="T23" s="125"/>
      <c r="U23" s="2"/>
      <c r="V23" s="45"/>
      <c r="W23" s="52"/>
      <c r="X23" s="45"/>
    </row>
    <row r="24" spans="1:24" ht="15.75" customHeight="1" thickBot="1" x14ac:dyDescent="0.3">
      <c r="A24" s="240"/>
      <c r="B24" s="127"/>
      <c r="C24" s="241"/>
      <c r="D24" s="163"/>
      <c r="E24" s="164"/>
      <c r="F24" s="163"/>
      <c r="G24" s="164"/>
      <c r="H24" s="163"/>
      <c r="I24" s="241"/>
      <c r="J24" s="163"/>
      <c r="K24" s="164"/>
      <c r="L24" s="163"/>
      <c r="M24" s="164"/>
      <c r="N24" s="163"/>
      <c r="O24" s="241"/>
      <c r="P24" s="163"/>
      <c r="Q24" s="164"/>
      <c r="R24" s="163"/>
      <c r="S24" s="241"/>
      <c r="T24" s="127"/>
      <c r="U24" s="2"/>
      <c r="V24" s="37"/>
      <c r="W24" s="52"/>
      <c r="X24" s="37"/>
    </row>
    <row r="25" spans="1:24" ht="15.75" customHeight="1" thickBot="1" x14ac:dyDescent="0.3">
      <c r="A25" s="13"/>
      <c r="B25" s="123">
        <f>+SUM(B17:B24)</f>
        <v>0</v>
      </c>
      <c r="C25" s="13"/>
      <c r="D25" s="128">
        <f>+SUM(D17:D24)</f>
        <v>0</v>
      </c>
      <c r="E25" s="13"/>
      <c r="F25" s="128">
        <f>+SUM(F17:F24)</f>
        <v>19</v>
      </c>
      <c r="G25" s="13"/>
      <c r="H25" s="128">
        <f>+SUM(H17:H24)</f>
        <v>0</v>
      </c>
      <c r="I25" s="13"/>
      <c r="J25" s="128">
        <f>+SUM(J17:J24)</f>
        <v>0</v>
      </c>
      <c r="K25" s="13"/>
      <c r="L25" s="128">
        <f>+SUM(L17:L24)</f>
        <v>0</v>
      </c>
      <c r="M25" s="13"/>
      <c r="N25" s="128">
        <f>+SUM(N17:N24)</f>
        <v>0</v>
      </c>
      <c r="O25" s="13"/>
      <c r="P25" s="128">
        <f>+SUM(P17:P24)</f>
        <v>0</v>
      </c>
      <c r="Q25" s="13"/>
      <c r="R25" s="128">
        <f>+SUM(R17:R24)</f>
        <v>0</v>
      </c>
      <c r="S25" s="13"/>
      <c r="T25" s="128">
        <f>+SUM(T17:T24)</f>
        <v>16</v>
      </c>
      <c r="U25" s="2"/>
      <c r="V25" s="37"/>
      <c r="W25" s="52"/>
      <c r="X25" s="38"/>
    </row>
    <row r="26" spans="1:24" ht="15.75" x14ac:dyDescent="0.25">
      <c r="A26" s="62"/>
      <c r="B26" s="70"/>
      <c r="C26" s="129"/>
      <c r="D26" s="160"/>
      <c r="E26" s="203" t="s">
        <v>77</v>
      </c>
      <c r="F26" s="204">
        <v>16</v>
      </c>
      <c r="G26" s="161"/>
      <c r="H26" s="160"/>
      <c r="I26" s="161"/>
      <c r="J26" s="160"/>
      <c r="K26" s="161"/>
      <c r="L26" s="160"/>
      <c r="M26" s="242"/>
      <c r="N26" s="242"/>
      <c r="O26" s="161"/>
      <c r="P26" s="160"/>
      <c r="Q26" s="235"/>
      <c r="R26" s="160"/>
      <c r="S26" s="161"/>
      <c r="T26" s="130"/>
      <c r="U26" s="2"/>
      <c r="V26" s="45"/>
      <c r="W26" s="52"/>
      <c r="X26" s="45"/>
    </row>
    <row r="27" spans="1:24" ht="15.75" x14ac:dyDescent="0.25">
      <c r="A27" s="233"/>
      <c r="B27" s="50"/>
      <c r="C27" s="124"/>
      <c r="D27" s="65"/>
      <c r="E27" s="239"/>
      <c r="F27" s="65"/>
      <c r="G27" s="64"/>
      <c r="H27" s="65"/>
      <c r="I27" s="239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125"/>
      <c r="U27" s="2"/>
      <c r="V27" s="37"/>
      <c r="W27" s="52"/>
      <c r="X27" s="37"/>
    </row>
    <row r="28" spans="1:24" ht="15.75" x14ac:dyDescent="0.25">
      <c r="A28" s="233"/>
      <c r="B28" s="50"/>
      <c r="C28" s="124"/>
      <c r="D28" s="65"/>
      <c r="E28" s="239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125"/>
      <c r="U28" s="2"/>
      <c r="V28" s="37"/>
      <c r="W28" s="52"/>
      <c r="X28" s="38"/>
    </row>
    <row r="29" spans="1:24" ht="15.75" x14ac:dyDescent="0.25">
      <c r="A29" s="64"/>
      <c r="B29" s="50"/>
      <c r="C29" s="12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125"/>
      <c r="U29" s="2"/>
      <c r="V29" s="45"/>
      <c r="W29" s="52"/>
      <c r="X29" s="45"/>
    </row>
    <row r="30" spans="1:24" ht="15.75" x14ac:dyDescent="0.25">
      <c r="A30" s="64"/>
      <c r="B30" s="50"/>
      <c r="C30" s="12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125"/>
      <c r="U30" s="2"/>
      <c r="V30" s="37"/>
      <c r="W30" s="52"/>
      <c r="X30" s="37"/>
    </row>
    <row r="31" spans="1:24" ht="15.75" customHeight="1" thickBot="1" x14ac:dyDescent="0.3">
      <c r="A31" s="66"/>
      <c r="B31" s="122"/>
      <c r="C31" s="126"/>
      <c r="D31" s="163"/>
      <c r="E31" s="164"/>
      <c r="F31" s="163"/>
      <c r="G31" s="164"/>
      <c r="H31" s="163"/>
      <c r="I31" s="241"/>
      <c r="J31" s="163"/>
      <c r="K31" s="164"/>
      <c r="L31" s="163"/>
      <c r="M31" s="241"/>
      <c r="N31" s="163"/>
      <c r="O31" s="164"/>
      <c r="P31" s="163"/>
      <c r="Q31" s="164"/>
      <c r="R31" s="163"/>
      <c r="S31" s="164"/>
      <c r="T31" s="127"/>
      <c r="U31" s="2"/>
      <c r="V31" s="37"/>
      <c r="W31" s="52"/>
      <c r="X31" s="38"/>
    </row>
    <row r="32" spans="1:24" ht="15.75" customHeight="1" thickBot="1" x14ac:dyDescent="0.3">
      <c r="A32" s="2"/>
      <c r="B32" s="24">
        <f>+SUM(B26:B31)</f>
        <v>0</v>
      </c>
      <c r="C32" s="2"/>
      <c r="D32" s="123">
        <f>+SUM(D26:D31)</f>
        <v>0</v>
      </c>
      <c r="E32" s="2"/>
      <c r="F32" s="123">
        <f>+SUM(F26:F31)</f>
        <v>16</v>
      </c>
      <c r="G32" s="2"/>
      <c r="H32" s="123">
        <f>+SUM(H26:H31)</f>
        <v>0</v>
      </c>
      <c r="I32" s="2"/>
      <c r="J32" s="123">
        <f>+SUM(J26:J31)</f>
        <v>0</v>
      </c>
      <c r="K32" s="2"/>
      <c r="L32" s="123">
        <f>+SUM(L26:L31)</f>
        <v>0</v>
      </c>
      <c r="M32" s="2"/>
      <c r="N32" s="123">
        <f>+SUM(N26:N31)</f>
        <v>0</v>
      </c>
      <c r="O32" s="2"/>
      <c r="P32" s="123">
        <f>+SUM(P26:P31)</f>
        <v>0</v>
      </c>
      <c r="Q32" s="2"/>
      <c r="R32" s="123">
        <f>+SUM(R26:R31)</f>
        <v>0</v>
      </c>
      <c r="S32" s="2"/>
      <c r="T32" s="123">
        <f>+SUM(T26:T31)</f>
        <v>0</v>
      </c>
      <c r="U32" s="2"/>
      <c r="V32" s="45"/>
      <c r="W32" s="52"/>
      <c r="X32" s="45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37"/>
      <c r="W33" s="52"/>
      <c r="X33" s="37"/>
    </row>
    <row r="34" spans="1:24" ht="15.75" x14ac:dyDescent="0.25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R34" s="2"/>
      <c r="S34" s="2"/>
      <c r="T34" s="2"/>
      <c r="U34" s="2"/>
      <c r="V34" s="37"/>
      <c r="W34" s="52"/>
      <c r="X34" s="38"/>
    </row>
    <row r="35" spans="1:24" ht="15.75" x14ac:dyDescent="0.25">
      <c r="A35" s="2"/>
      <c r="B35" s="2"/>
      <c r="C35" s="2"/>
      <c r="D35" s="2"/>
      <c r="E35" s="2"/>
      <c r="F35" s="2"/>
      <c r="G35" s="2"/>
      <c r="H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45"/>
      <c r="W35" s="52"/>
      <c r="X35" s="45"/>
    </row>
    <row r="36" spans="1:24" ht="15.75" x14ac:dyDescent="0.25">
      <c r="A36" s="50"/>
      <c r="B36" s="50"/>
      <c r="C36" s="2"/>
      <c r="D36" s="2"/>
      <c r="E36" s="2"/>
      <c r="F36" s="2"/>
      <c r="G36" s="50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37"/>
      <c r="W36" s="52"/>
      <c r="X36" s="37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37"/>
      <c r="W37" s="52"/>
      <c r="X37" s="38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45"/>
      <c r="W38" s="45"/>
      <c r="X38" s="44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45"/>
      <c r="W39" s="45"/>
      <c r="X39" s="44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3"/>
  <sheetViews>
    <sheetView workbookViewId="0">
      <pane ySplit="3" topLeftCell="A4" activePane="bottomLeft" state="frozen"/>
      <selection pane="bottomLeft" activeCell="K19" sqref="K19"/>
    </sheetView>
  </sheetViews>
  <sheetFormatPr defaultColWidth="13.375" defaultRowHeight="15" customHeight="1" outlineLevelRow="1" x14ac:dyDescent="0.25"/>
  <cols>
    <col min="1" max="1" width="14.375" bestFit="1" customWidth="1"/>
    <col min="2" max="2" width="6.875" customWidth="1"/>
    <col min="3" max="3" width="12" bestFit="1" customWidth="1"/>
    <col min="4" max="4" width="6.875" customWidth="1"/>
    <col min="5" max="5" width="15" bestFit="1" customWidth="1"/>
    <col min="6" max="6" width="6.875" customWidth="1"/>
    <col min="7" max="7" width="11.875" bestFit="1" customWidth="1"/>
    <col min="8" max="8" width="6.875" customWidth="1"/>
    <col min="9" max="9" width="15.375" bestFit="1" customWidth="1"/>
    <col min="10" max="10" width="6.875" customWidth="1"/>
    <col min="11" max="11" width="10.875" bestFit="1" customWidth="1"/>
    <col min="12" max="12" width="6.875" customWidth="1"/>
    <col min="13" max="13" width="13.375" customWidth="1"/>
    <col min="14" max="14" width="6.875" customWidth="1"/>
    <col min="15" max="15" width="12.375" bestFit="1" customWidth="1"/>
    <col min="16" max="16" width="6.875" customWidth="1"/>
    <col min="17" max="17" width="14.875" bestFit="1" customWidth="1"/>
    <col min="18" max="18" width="6.875" customWidth="1"/>
    <col min="19" max="19" width="11.875" bestFit="1" customWidth="1"/>
    <col min="20" max="26" width="6.875" customWidth="1"/>
  </cols>
  <sheetData>
    <row r="1" spans="1:26" ht="15.75" customHeight="1" thickBot="1" x14ac:dyDescent="0.3">
      <c r="A1" s="344" t="s">
        <v>1</v>
      </c>
      <c r="B1" s="345"/>
      <c r="C1" s="344" t="s">
        <v>29</v>
      </c>
      <c r="D1" s="345"/>
      <c r="E1" s="344" t="s">
        <v>103</v>
      </c>
      <c r="F1" s="346"/>
      <c r="G1" s="344" t="s">
        <v>12</v>
      </c>
      <c r="H1" s="345"/>
      <c r="I1" s="340" t="s">
        <v>104</v>
      </c>
      <c r="J1" s="341"/>
      <c r="K1" s="340" t="s">
        <v>14</v>
      </c>
      <c r="L1" s="341"/>
      <c r="M1" s="340" t="s">
        <v>105</v>
      </c>
      <c r="N1" s="341"/>
      <c r="O1" s="356" t="s">
        <v>43</v>
      </c>
      <c r="P1" s="341"/>
      <c r="Q1" s="340" t="s">
        <v>44</v>
      </c>
      <c r="R1" s="341"/>
      <c r="S1" s="340" t="s">
        <v>13</v>
      </c>
      <c r="T1" s="34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512</v>
      </c>
      <c r="C2" s="6" t="s">
        <v>15</v>
      </c>
      <c r="D2" s="7">
        <v>505</v>
      </c>
      <c r="E2" s="6" t="s">
        <v>15</v>
      </c>
      <c r="F2" s="7">
        <v>511</v>
      </c>
      <c r="G2" s="6" t="s">
        <v>11</v>
      </c>
      <c r="H2" s="7">
        <v>513</v>
      </c>
      <c r="I2" s="6" t="s">
        <v>15</v>
      </c>
      <c r="J2" s="7">
        <v>507</v>
      </c>
      <c r="K2" s="6" t="s">
        <v>15</v>
      </c>
      <c r="L2" s="7">
        <v>510</v>
      </c>
      <c r="M2" s="6" t="s">
        <v>15</v>
      </c>
      <c r="N2" s="7">
        <v>502</v>
      </c>
      <c r="O2" s="6" t="s">
        <v>15</v>
      </c>
      <c r="P2" s="7">
        <v>504</v>
      </c>
      <c r="Q2" s="6" t="s">
        <v>15</v>
      </c>
      <c r="R2" s="7">
        <v>501</v>
      </c>
      <c r="S2" s="6" t="s">
        <v>15</v>
      </c>
      <c r="T2" s="7">
        <v>522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/>
      <c r="B3" s="7">
        <f>B2-B7-B16-B25-B32</f>
        <v>3</v>
      </c>
      <c r="C3" s="9"/>
      <c r="D3" s="7">
        <f>D2-D7-D16-D25-D32</f>
        <v>8</v>
      </c>
      <c r="E3" s="9"/>
      <c r="F3" s="7">
        <f>F2-F7-F16-F25-F32</f>
        <v>1</v>
      </c>
      <c r="G3" s="9"/>
      <c r="H3" s="7">
        <f>H2-H7-H16-H25-H32</f>
        <v>1</v>
      </c>
      <c r="I3" s="166"/>
      <c r="J3" s="7">
        <f>J2-J7-J16-J25-J32</f>
        <v>1</v>
      </c>
      <c r="K3" s="166"/>
      <c r="L3" s="7">
        <f>L2-L7-L16-L25-L32</f>
        <v>26</v>
      </c>
      <c r="M3" s="166"/>
      <c r="N3" s="7">
        <f>N2-N7-N16-N25-N32</f>
        <v>14</v>
      </c>
      <c r="O3" s="9"/>
      <c r="P3" s="7">
        <f>P2-P7-P16-P25-P32</f>
        <v>0</v>
      </c>
      <c r="Q3" s="9"/>
      <c r="R3" s="7">
        <f>R2-R7-R16-R25-R32</f>
        <v>28</v>
      </c>
      <c r="S3" s="9"/>
      <c r="T3" s="7">
        <f>T2-T7-T16-T25-T32</f>
        <v>1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233" t="s">
        <v>147</v>
      </c>
      <c r="B4" s="165">
        <v>16</v>
      </c>
      <c r="C4" s="248" t="s">
        <v>53</v>
      </c>
      <c r="D4" s="249">
        <v>2</v>
      </c>
      <c r="E4" s="235" t="s">
        <v>150</v>
      </c>
      <c r="F4" s="167">
        <v>21</v>
      </c>
      <c r="G4" s="235" t="s">
        <v>144</v>
      </c>
      <c r="H4" s="209">
        <v>50</v>
      </c>
      <c r="I4" s="236" t="s">
        <v>143</v>
      </c>
      <c r="J4" s="237">
        <v>41</v>
      </c>
      <c r="K4" s="304" t="s">
        <v>54</v>
      </c>
      <c r="L4" s="305">
        <v>1</v>
      </c>
      <c r="M4" s="236" t="s">
        <v>151</v>
      </c>
      <c r="N4" s="237">
        <v>15</v>
      </c>
      <c r="O4" s="302" t="s">
        <v>139</v>
      </c>
      <c r="P4" s="308">
        <v>1</v>
      </c>
      <c r="Q4" s="235" t="s">
        <v>52</v>
      </c>
      <c r="R4" s="167">
        <v>56</v>
      </c>
      <c r="S4" s="235" t="s">
        <v>145</v>
      </c>
      <c r="T4" s="168">
        <v>24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233" t="s">
        <v>157</v>
      </c>
      <c r="B5" s="50">
        <v>7</v>
      </c>
      <c r="C5" s="238" t="s">
        <v>155</v>
      </c>
      <c r="D5" s="65">
        <v>15</v>
      </c>
      <c r="E5" s="239" t="s">
        <v>163</v>
      </c>
      <c r="F5" s="65">
        <v>1</v>
      </c>
      <c r="G5" s="239" t="s">
        <v>154</v>
      </c>
      <c r="H5" s="50">
        <v>1</v>
      </c>
      <c r="I5" s="309" t="s">
        <v>165</v>
      </c>
      <c r="J5" s="125">
        <v>1</v>
      </c>
      <c r="K5" s="238" t="s">
        <v>148</v>
      </c>
      <c r="L5" s="125">
        <v>47</v>
      </c>
      <c r="M5" s="238" t="s">
        <v>166</v>
      </c>
      <c r="N5" s="125">
        <v>1</v>
      </c>
      <c r="O5" s="239" t="s">
        <v>146</v>
      </c>
      <c r="P5" s="65">
        <v>6</v>
      </c>
      <c r="Q5" s="239" t="s">
        <v>149</v>
      </c>
      <c r="R5" s="65">
        <v>7</v>
      </c>
      <c r="S5" s="239" t="s">
        <v>153</v>
      </c>
      <c r="T5" s="12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99" t="s">
        <v>164</v>
      </c>
      <c r="B6" s="122">
        <v>7</v>
      </c>
      <c r="C6" s="240" t="s">
        <v>160</v>
      </c>
      <c r="D6" s="163">
        <v>13</v>
      </c>
      <c r="E6" s="147" t="s">
        <v>167</v>
      </c>
      <c r="F6" s="163">
        <v>1</v>
      </c>
      <c r="G6" s="241" t="s">
        <v>162</v>
      </c>
      <c r="H6" s="210">
        <v>1</v>
      </c>
      <c r="I6" s="240" t="s">
        <v>168</v>
      </c>
      <c r="J6" s="127">
        <v>1</v>
      </c>
      <c r="K6" s="240" t="s">
        <v>159</v>
      </c>
      <c r="L6" s="127">
        <v>2</v>
      </c>
      <c r="M6" s="155" t="s">
        <v>158</v>
      </c>
      <c r="N6" s="127">
        <v>5</v>
      </c>
      <c r="O6" s="241" t="s">
        <v>156</v>
      </c>
      <c r="P6" s="163">
        <v>1</v>
      </c>
      <c r="Q6" s="147" t="s">
        <v>152</v>
      </c>
      <c r="R6" s="163">
        <v>1</v>
      </c>
      <c r="S6" s="147" t="s">
        <v>161</v>
      </c>
      <c r="T6" s="12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32">
        <f>+SUM(B4:B6)</f>
        <v>30</v>
      </c>
      <c r="C7" s="13"/>
      <c r="D7" s="128">
        <f>+SUM(D4:D6)</f>
        <v>30</v>
      </c>
      <c r="E7" s="13"/>
      <c r="F7" s="128">
        <f>+SUM(F4:F6)</f>
        <v>23</v>
      </c>
      <c r="G7" s="13"/>
      <c r="H7" s="128">
        <f>+SUM(H4:H6)</f>
        <v>52</v>
      </c>
      <c r="I7" s="13"/>
      <c r="J7" s="128">
        <f>+SUM(J4:J6)</f>
        <v>43</v>
      </c>
      <c r="K7" s="13"/>
      <c r="L7" s="128">
        <f>+SUM(L4:L6)</f>
        <v>50</v>
      </c>
      <c r="M7" s="13"/>
      <c r="N7" s="128">
        <f>+SUM(N4:N6)</f>
        <v>21</v>
      </c>
      <c r="O7" s="13"/>
      <c r="P7" s="128">
        <f>+SUM(P4:P6)</f>
        <v>8</v>
      </c>
      <c r="Q7" s="13"/>
      <c r="R7" s="128">
        <f>+SUM(R4:R6)</f>
        <v>64</v>
      </c>
      <c r="S7" s="13"/>
      <c r="T7" s="128">
        <f>+SUM(T4:T6)</f>
        <v>26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250" t="s">
        <v>22</v>
      </c>
      <c r="B8" s="251">
        <v>4</v>
      </c>
      <c r="C8" s="250" t="s">
        <v>23</v>
      </c>
      <c r="D8" s="252">
        <v>7</v>
      </c>
      <c r="E8" s="310" t="s">
        <v>135</v>
      </c>
      <c r="F8" s="295">
        <v>1</v>
      </c>
      <c r="G8" s="161" t="s">
        <v>183</v>
      </c>
      <c r="H8" s="160">
        <v>11</v>
      </c>
      <c r="I8" s="255" t="s">
        <v>106</v>
      </c>
      <c r="J8" s="254">
        <v>4</v>
      </c>
      <c r="K8" s="303" t="s">
        <v>137</v>
      </c>
      <c r="L8" s="301">
        <v>1</v>
      </c>
      <c r="M8" s="255" t="s">
        <v>84</v>
      </c>
      <c r="N8" s="254">
        <v>1</v>
      </c>
      <c r="O8" s="300" t="s">
        <v>140</v>
      </c>
      <c r="P8" s="301">
        <v>1</v>
      </c>
      <c r="Q8" s="206" t="s">
        <v>141</v>
      </c>
      <c r="R8" s="207">
        <v>1</v>
      </c>
      <c r="S8" s="235" t="s">
        <v>174</v>
      </c>
      <c r="T8" s="130">
        <v>35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309" t="s">
        <v>55</v>
      </c>
      <c r="B9" s="143">
        <v>20</v>
      </c>
      <c r="C9" s="238" t="s">
        <v>170</v>
      </c>
      <c r="D9" s="65">
        <v>19</v>
      </c>
      <c r="E9" s="239" t="s">
        <v>62</v>
      </c>
      <c r="F9" s="65">
        <v>25</v>
      </c>
      <c r="G9" s="239" t="s">
        <v>191</v>
      </c>
      <c r="H9" s="65">
        <v>10</v>
      </c>
      <c r="I9" s="239" t="s">
        <v>56</v>
      </c>
      <c r="J9" s="65">
        <v>12</v>
      </c>
      <c r="K9" s="239" t="s">
        <v>175</v>
      </c>
      <c r="L9" s="65">
        <v>6</v>
      </c>
      <c r="M9" s="239" t="s">
        <v>61</v>
      </c>
      <c r="N9" s="65">
        <v>22</v>
      </c>
      <c r="O9" s="239" t="s">
        <v>173</v>
      </c>
      <c r="P9" s="65">
        <v>23</v>
      </c>
      <c r="Q9" s="239" t="s">
        <v>171</v>
      </c>
      <c r="R9" s="65">
        <v>10</v>
      </c>
      <c r="S9" s="239" t="s">
        <v>57</v>
      </c>
      <c r="T9" s="125">
        <v>34</v>
      </c>
      <c r="U9" s="2"/>
      <c r="V9" s="2"/>
      <c r="W9" s="2"/>
      <c r="X9" s="2"/>
      <c r="Y9" s="2"/>
      <c r="Z9" s="2"/>
    </row>
    <row r="10" spans="1:26" ht="15.75" x14ac:dyDescent="0.25">
      <c r="A10" s="309" t="s">
        <v>169</v>
      </c>
      <c r="B10" s="125">
        <v>22</v>
      </c>
      <c r="C10" s="238" t="s">
        <v>190</v>
      </c>
      <c r="D10" s="65">
        <v>4</v>
      </c>
      <c r="E10" s="239" t="s">
        <v>179</v>
      </c>
      <c r="F10" s="65">
        <v>10</v>
      </c>
      <c r="G10" s="239" t="s">
        <v>201</v>
      </c>
      <c r="H10" s="65">
        <v>7</v>
      </c>
      <c r="I10" s="239" t="s">
        <v>176</v>
      </c>
      <c r="J10" s="65">
        <v>8</v>
      </c>
      <c r="K10" s="239" t="s">
        <v>86</v>
      </c>
      <c r="L10" s="65">
        <v>21</v>
      </c>
      <c r="M10" s="239" t="s">
        <v>182</v>
      </c>
      <c r="N10" s="65">
        <v>3</v>
      </c>
      <c r="O10" s="239" t="s">
        <v>181</v>
      </c>
      <c r="P10" s="65">
        <v>18</v>
      </c>
      <c r="Q10" s="239" t="s">
        <v>60</v>
      </c>
      <c r="R10" s="65">
        <v>20</v>
      </c>
      <c r="S10" s="239" t="s">
        <v>59</v>
      </c>
      <c r="T10" s="125">
        <v>17</v>
      </c>
      <c r="U10" s="2"/>
      <c r="V10" s="2"/>
      <c r="W10" s="2"/>
      <c r="X10" s="2"/>
      <c r="Y10" s="2"/>
      <c r="Z10" s="2"/>
    </row>
    <row r="11" spans="1:26" ht="15.75" x14ac:dyDescent="0.25">
      <c r="A11" s="238" t="s">
        <v>200</v>
      </c>
      <c r="B11" s="125">
        <v>2</v>
      </c>
      <c r="C11" s="238" t="s">
        <v>193</v>
      </c>
      <c r="D11" s="65">
        <v>5</v>
      </c>
      <c r="E11" s="239" t="s">
        <v>34</v>
      </c>
      <c r="F11" s="65">
        <v>20</v>
      </c>
      <c r="G11" s="239" t="s">
        <v>206</v>
      </c>
      <c r="H11" s="65">
        <v>5</v>
      </c>
      <c r="I11" s="239" t="s">
        <v>178</v>
      </c>
      <c r="J11" s="65">
        <v>34</v>
      </c>
      <c r="K11" s="239" t="s">
        <v>187</v>
      </c>
      <c r="L11" s="65">
        <v>3</v>
      </c>
      <c r="M11" s="239" t="s">
        <v>198</v>
      </c>
      <c r="N11" s="65">
        <v>2</v>
      </c>
      <c r="O11" s="239" t="s">
        <v>186</v>
      </c>
      <c r="P11" s="65">
        <v>21</v>
      </c>
      <c r="Q11" s="239" t="s">
        <v>172</v>
      </c>
      <c r="R11" s="65">
        <v>40</v>
      </c>
      <c r="S11" s="239" t="s">
        <v>177</v>
      </c>
      <c r="T11" s="125">
        <v>1</v>
      </c>
      <c r="U11" s="2"/>
      <c r="V11" s="2"/>
      <c r="W11" s="2"/>
      <c r="X11" s="2"/>
      <c r="Y11" s="2"/>
      <c r="Z11" s="2"/>
    </row>
    <row r="12" spans="1:26" ht="15.75" x14ac:dyDescent="0.25">
      <c r="A12" s="238" t="s">
        <v>203</v>
      </c>
      <c r="B12" s="125">
        <v>13</v>
      </c>
      <c r="C12" s="238" t="s">
        <v>197</v>
      </c>
      <c r="D12" s="65">
        <v>10</v>
      </c>
      <c r="E12" s="239" t="s">
        <v>213</v>
      </c>
      <c r="F12" s="65">
        <v>2</v>
      </c>
      <c r="G12" s="239" t="s">
        <v>208</v>
      </c>
      <c r="H12" s="65">
        <v>11</v>
      </c>
      <c r="I12" s="239" t="s">
        <v>184</v>
      </c>
      <c r="J12" s="65">
        <v>17</v>
      </c>
      <c r="K12" s="239" t="s">
        <v>196</v>
      </c>
      <c r="L12" s="65">
        <v>10</v>
      </c>
      <c r="M12" s="239" t="s">
        <v>199</v>
      </c>
      <c r="N12" s="65">
        <v>4</v>
      </c>
      <c r="O12" s="239" t="s">
        <v>188</v>
      </c>
      <c r="P12" s="65">
        <v>13</v>
      </c>
      <c r="Q12" s="239" t="s">
        <v>185</v>
      </c>
      <c r="R12" s="65">
        <v>1</v>
      </c>
      <c r="S12" s="239" t="s">
        <v>180</v>
      </c>
      <c r="T12" s="125">
        <v>3</v>
      </c>
      <c r="U12" s="2"/>
      <c r="V12" s="2"/>
      <c r="W12" s="2"/>
      <c r="X12" s="2"/>
      <c r="Y12" s="2"/>
      <c r="Z12" s="2"/>
    </row>
    <row r="13" spans="1:26" ht="15.75" x14ac:dyDescent="0.25">
      <c r="A13" s="238" t="s">
        <v>207</v>
      </c>
      <c r="B13" s="125">
        <v>4</v>
      </c>
      <c r="C13" s="238" t="s">
        <v>217</v>
      </c>
      <c r="D13" s="65">
        <v>2</v>
      </c>
      <c r="E13" s="239" t="s">
        <v>214</v>
      </c>
      <c r="F13" s="65">
        <v>1</v>
      </c>
      <c r="G13" s="239" t="s">
        <v>101</v>
      </c>
      <c r="H13" s="65">
        <v>2</v>
      </c>
      <c r="I13" s="239" t="s">
        <v>202</v>
      </c>
      <c r="J13" s="65">
        <v>8</v>
      </c>
      <c r="K13" s="239" t="s">
        <v>211</v>
      </c>
      <c r="L13" s="65">
        <v>6</v>
      </c>
      <c r="M13" s="97" t="s">
        <v>204</v>
      </c>
      <c r="N13" s="65">
        <v>2</v>
      </c>
      <c r="O13" s="239" t="s">
        <v>58</v>
      </c>
      <c r="P13" s="65">
        <v>3</v>
      </c>
      <c r="Q13" s="239" t="s">
        <v>189</v>
      </c>
      <c r="R13" s="65">
        <v>2</v>
      </c>
      <c r="S13" s="239" t="s">
        <v>192</v>
      </c>
      <c r="T13" s="125">
        <v>4</v>
      </c>
      <c r="U13" s="2"/>
      <c r="V13" s="2"/>
      <c r="W13" s="2"/>
      <c r="X13" s="2"/>
      <c r="Y13" s="2"/>
      <c r="Z13" s="2"/>
    </row>
    <row r="14" spans="1:26" ht="15.75" x14ac:dyDescent="0.25">
      <c r="A14" s="238" t="s">
        <v>223</v>
      </c>
      <c r="B14" s="125">
        <v>1</v>
      </c>
      <c r="C14" s="238" t="s">
        <v>220</v>
      </c>
      <c r="D14" s="65">
        <v>1</v>
      </c>
      <c r="E14" s="239" t="s">
        <v>222</v>
      </c>
      <c r="F14" s="65">
        <v>1</v>
      </c>
      <c r="G14" s="239" t="s">
        <v>226</v>
      </c>
      <c r="H14" s="65">
        <v>1</v>
      </c>
      <c r="I14" s="112" t="s">
        <v>209</v>
      </c>
      <c r="J14" s="65">
        <v>1</v>
      </c>
      <c r="K14" s="239" t="s">
        <v>212</v>
      </c>
      <c r="L14" s="65">
        <v>4</v>
      </c>
      <c r="M14" s="239" t="s">
        <v>210</v>
      </c>
      <c r="N14" s="65">
        <v>1</v>
      </c>
      <c r="O14" s="239" t="s">
        <v>215</v>
      </c>
      <c r="P14" s="65">
        <v>1</v>
      </c>
      <c r="Q14" s="239" t="s">
        <v>194</v>
      </c>
      <c r="R14" s="65">
        <v>1</v>
      </c>
      <c r="S14" s="239" t="s">
        <v>195</v>
      </c>
      <c r="T14" s="12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240" t="s">
        <v>228</v>
      </c>
      <c r="B15" s="127">
        <v>1</v>
      </c>
      <c r="C15" s="126" t="s">
        <v>225</v>
      </c>
      <c r="D15" s="163">
        <v>3</v>
      </c>
      <c r="E15" s="241" t="s">
        <v>227</v>
      </c>
      <c r="F15" s="163">
        <v>1</v>
      </c>
      <c r="G15" s="147" t="s">
        <v>229</v>
      </c>
      <c r="H15" s="163">
        <v>1</v>
      </c>
      <c r="I15" s="147" t="s">
        <v>224</v>
      </c>
      <c r="J15" s="163">
        <v>1</v>
      </c>
      <c r="K15" s="241" t="s">
        <v>218</v>
      </c>
      <c r="L15" s="163">
        <v>3</v>
      </c>
      <c r="M15" s="241" t="s">
        <v>219</v>
      </c>
      <c r="N15" s="163">
        <v>1</v>
      </c>
      <c r="O15" s="164" t="s">
        <v>221</v>
      </c>
      <c r="P15" s="163">
        <v>5</v>
      </c>
      <c r="Q15" s="164" t="s">
        <v>216</v>
      </c>
      <c r="R15" s="163">
        <v>2</v>
      </c>
      <c r="S15" s="147" t="s">
        <v>205</v>
      </c>
      <c r="T15" s="127">
        <v>6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128">
        <f>+SUM(B8:B15)</f>
        <v>67</v>
      </c>
      <c r="C16" s="2"/>
      <c r="D16" s="128">
        <f>+SUM(D8:D15)</f>
        <v>51</v>
      </c>
      <c r="E16" s="2"/>
      <c r="F16" s="128">
        <f>+SUM(F8:F15)</f>
        <v>61</v>
      </c>
      <c r="G16" s="2"/>
      <c r="H16" s="128">
        <f>+SUM(H8:H15)</f>
        <v>48</v>
      </c>
      <c r="I16" s="2"/>
      <c r="J16" s="128">
        <f>+SUM(J8:J15)</f>
        <v>85</v>
      </c>
      <c r="K16" s="2"/>
      <c r="L16" s="128">
        <f>+SUM(L8:L15)</f>
        <v>54</v>
      </c>
      <c r="M16" s="2"/>
      <c r="N16" s="128">
        <f>+SUM(N8:N15)</f>
        <v>36</v>
      </c>
      <c r="O16" s="2"/>
      <c r="P16" s="128">
        <f>+SUM(P8:P15)</f>
        <v>85</v>
      </c>
      <c r="Q16" s="2"/>
      <c r="R16" s="128">
        <f>+SUM(R8:R15)</f>
        <v>77</v>
      </c>
      <c r="S16" s="2"/>
      <c r="T16" s="128">
        <f>+SUM(T8:T15)</f>
        <v>101</v>
      </c>
      <c r="U16" s="2"/>
      <c r="V16" s="2"/>
      <c r="W16" s="2"/>
      <c r="X16" s="2"/>
      <c r="Y16" s="2"/>
      <c r="Z16" s="2"/>
    </row>
    <row r="17" spans="1:26" ht="15.75" x14ac:dyDescent="0.25">
      <c r="A17" s="298" t="s">
        <v>72</v>
      </c>
      <c r="B17" s="299">
        <v>5</v>
      </c>
      <c r="C17" s="296" t="s">
        <v>70</v>
      </c>
      <c r="D17" s="297">
        <v>9</v>
      </c>
      <c r="E17" s="206" t="s">
        <v>69</v>
      </c>
      <c r="F17" s="207">
        <v>19</v>
      </c>
      <c r="G17" s="161" t="s">
        <v>234</v>
      </c>
      <c r="H17" s="160">
        <v>40</v>
      </c>
      <c r="I17" s="302" t="s">
        <v>73</v>
      </c>
      <c r="J17" s="297">
        <v>3</v>
      </c>
      <c r="K17" s="306" t="s">
        <v>68</v>
      </c>
      <c r="L17" s="294">
        <v>10</v>
      </c>
      <c r="M17" s="303" t="s">
        <v>138</v>
      </c>
      <c r="N17" s="301">
        <v>1</v>
      </c>
      <c r="O17" s="235" t="s">
        <v>231</v>
      </c>
      <c r="P17" s="160">
        <v>25</v>
      </c>
      <c r="Q17" s="302" t="s">
        <v>142</v>
      </c>
      <c r="R17" s="297">
        <v>1</v>
      </c>
      <c r="S17" s="250" t="s">
        <v>66</v>
      </c>
      <c r="T17" s="251">
        <v>16</v>
      </c>
      <c r="U17" s="2"/>
      <c r="V17" s="2"/>
      <c r="W17" s="2"/>
      <c r="X17" s="2"/>
      <c r="Y17" s="2"/>
      <c r="Z17" s="2"/>
    </row>
    <row r="18" spans="1:26" ht="15.75" x14ac:dyDescent="0.25">
      <c r="A18" s="238" t="s">
        <v>230</v>
      </c>
      <c r="B18" s="125">
        <v>73</v>
      </c>
      <c r="C18" s="239" t="s">
        <v>238</v>
      </c>
      <c r="D18" s="65">
        <v>38</v>
      </c>
      <c r="E18" s="239" t="s">
        <v>239</v>
      </c>
      <c r="F18" s="65">
        <v>32</v>
      </c>
      <c r="G18" s="239" t="s">
        <v>64</v>
      </c>
      <c r="H18" s="65">
        <v>60</v>
      </c>
      <c r="I18" s="239" t="s">
        <v>81</v>
      </c>
      <c r="J18" s="65">
        <v>75</v>
      </c>
      <c r="K18" s="239" t="s">
        <v>236</v>
      </c>
      <c r="L18" s="65">
        <v>15</v>
      </c>
      <c r="M18" s="239" t="s">
        <v>242</v>
      </c>
      <c r="N18" s="65">
        <v>60</v>
      </c>
      <c r="O18" s="239" t="s">
        <v>232</v>
      </c>
      <c r="P18" s="65">
        <v>16</v>
      </c>
      <c r="Q18" s="239" t="s">
        <v>237</v>
      </c>
      <c r="R18" s="65">
        <v>30</v>
      </c>
      <c r="S18" s="239" t="s">
        <v>233</v>
      </c>
      <c r="T18" s="125">
        <v>69</v>
      </c>
      <c r="U18" s="2"/>
      <c r="V18" s="2"/>
      <c r="W18" s="2"/>
      <c r="X18" s="2"/>
      <c r="Y18" s="2"/>
      <c r="Z18" s="2"/>
    </row>
    <row r="19" spans="1:26" ht="15.75" x14ac:dyDescent="0.25">
      <c r="A19" s="124" t="s">
        <v>235</v>
      </c>
      <c r="B19" s="125">
        <v>21</v>
      </c>
      <c r="C19" s="239" t="s">
        <v>255</v>
      </c>
      <c r="D19" s="65">
        <v>10</v>
      </c>
      <c r="E19" s="239" t="s">
        <v>240</v>
      </c>
      <c r="F19" s="65">
        <v>10</v>
      </c>
      <c r="G19" s="64" t="s">
        <v>272</v>
      </c>
      <c r="H19" s="65">
        <v>13</v>
      </c>
      <c r="I19" s="239" t="s">
        <v>248</v>
      </c>
      <c r="J19" s="65">
        <v>75</v>
      </c>
      <c r="K19" s="239" t="s">
        <v>245</v>
      </c>
      <c r="L19" s="125">
        <v>8</v>
      </c>
      <c r="M19" s="97" t="s">
        <v>243</v>
      </c>
      <c r="N19" s="65">
        <v>55</v>
      </c>
      <c r="O19" s="64" t="s">
        <v>241</v>
      </c>
      <c r="P19" s="65">
        <v>24</v>
      </c>
      <c r="Q19" s="239" t="s">
        <v>246</v>
      </c>
      <c r="R19" s="65">
        <v>25</v>
      </c>
      <c r="S19" s="239" t="s">
        <v>244</v>
      </c>
      <c r="T19" s="65">
        <v>45</v>
      </c>
      <c r="U19" s="2"/>
      <c r="V19" s="2"/>
      <c r="W19" s="2"/>
      <c r="X19" s="2"/>
      <c r="Y19" s="2"/>
      <c r="Z19" s="2"/>
    </row>
    <row r="20" spans="1:26" ht="15.75" x14ac:dyDescent="0.25">
      <c r="A20" s="238" t="s">
        <v>257</v>
      </c>
      <c r="B20" s="125">
        <v>23</v>
      </c>
      <c r="C20" s="239" t="s">
        <v>71</v>
      </c>
      <c r="D20" s="65">
        <v>20</v>
      </c>
      <c r="E20" s="239" t="s">
        <v>251</v>
      </c>
      <c r="F20" s="65">
        <v>30</v>
      </c>
      <c r="G20" s="239" t="s">
        <v>274</v>
      </c>
      <c r="H20" s="65">
        <v>15</v>
      </c>
      <c r="I20" s="239" t="s">
        <v>253</v>
      </c>
      <c r="J20" s="65">
        <v>12</v>
      </c>
      <c r="K20" s="239" t="s">
        <v>250</v>
      </c>
      <c r="L20" s="65">
        <v>30</v>
      </c>
      <c r="M20" s="64" t="s">
        <v>263</v>
      </c>
      <c r="N20" s="65">
        <v>5</v>
      </c>
      <c r="O20" s="64" t="s">
        <v>252</v>
      </c>
      <c r="P20" s="65">
        <v>16</v>
      </c>
      <c r="Q20" s="124" t="s">
        <v>247</v>
      </c>
      <c r="R20" s="65">
        <v>32</v>
      </c>
      <c r="S20" s="97" t="s">
        <v>249</v>
      </c>
      <c r="T20" s="125">
        <v>30</v>
      </c>
      <c r="U20" s="2"/>
      <c r="V20" s="2"/>
      <c r="W20" s="2"/>
      <c r="X20" s="2"/>
      <c r="Y20" s="2"/>
      <c r="Z20" s="2"/>
    </row>
    <row r="21" spans="1:26" ht="15.75" x14ac:dyDescent="0.25">
      <c r="A21" s="238" t="s">
        <v>260</v>
      </c>
      <c r="B21" s="125">
        <v>1</v>
      </c>
      <c r="C21" s="239" t="s">
        <v>65</v>
      </c>
      <c r="D21" s="65">
        <v>21</v>
      </c>
      <c r="E21" s="239" t="s">
        <v>41</v>
      </c>
      <c r="F21" s="65">
        <v>13</v>
      </c>
      <c r="G21" s="239" t="s">
        <v>281</v>
      </c>
      <c r="H21" s="65">
        <v>6</v>
      </c>
      <c r="I21" s="97" t="s">
        <v>262</v>
      </c>
      <c r="J21" s="65">
        <v>16</v>
      </c>
      <c r="K21" s="97" t="s">
        <v>258</v>
      </c>
      <c r="L21" s="65">
        <v>32</v>
      </c>
      <c r="M21" s="97" t="s">
        <v>265</v>
      </c>
      <c r="N21" s="65">
        <v>5</v>
      </c>
      <c r="O21" s="239" t="s">
        <v>266</v>
      </c>
      <c r="P21" s="65">
        <v>21</v>
      </c>
      <c r="Q21" s="239" t="s">
        <v>256</v>
      </c>
      <c r="R21" s="65">
        <v>1</v>
      </c>
      <c r="S21" s="97" t="s">
        <v>254</v>
      </c>
      <c r="T21" s="125">
        <v>37</v>
      </c>
      <c r="U21" s="2"/>
      <c r="V21" s="2"/>
      <c r="W21" s="2"/>
      <c r="X21" s="2"/>
      <c r="Y21" s="2"/>
      <c r="Z21" s="2"/>
    </row>
    <row r="22" spans="1:26" ht="15.75" x14ac:dyDescent="0.25">
      <c r="A22" s="311" t="s">
        <v>267</v>
      </c>
      <c r="B22" s="125">
        <v>4</v>
      </c>
      <c r="C22" s="239" t="s">
        <v>268</v>
      </c>
      <c r="D22" s="114">
        <v>5</v>
      </c>
      <c r="E22" s="239" t="s">
        <v>276</v>
      </c>
      <c r="F22" s="65">
        <v>5</v>
      </c>
      <c r="G22" s="239" t="s">
        <v>282</v>
      </c>
      <c r="H22" s="65">
        <v>1</v>
      </c>
      <c r="I22" s="97" t="s">
        <v>275</v>
      </c>
      <c r="J22" s="65">
        <v>9</v>
      </c>
      <c r="K22" s="239" t="s">
        <v>259</v>
      </c>
      <c r="L22" s="65">
        <v>22</v>
      </c>
      <c r="M22" s="97" t="s">
        <v>271</v>
      </c>
      <c r="N22" s="65">
        <v>1</v>
      </c>
      <c r="O22" s="239" t="s">
        <v>63</v>
      </c>
      <c r="P22" s="65">
        <v>4</v>
      </c>
      <c r="Q22" s="239" t="s">
        <v>261</v>
      </c>
      <c r="R22" s="65">
        <v>10</v>
      </c>
      <c r="S22" s="239" t="s">
        <v>273</v>
      </c>
      <c r="T22" s="125">
        <v>10</v>
      </c>
      <c r="U22" s="2"/>
      <c r="V22" s="2"/>
      <c r="W22" s="2"/>
      <c r="X22" s="2"/>
      <c r="Y22" s="2"/>
      <c r="Z22" s="2"/>
    </row>
    <row r="23" spans="1:26" ht="15.75" x14ac:dyDescent="0.25">
      <c r="A23" s="238" t="s">
        <v>277</v>
      </c>
      <c r="B23" s="125">
        <v>9</v>
      </c>
      <c r="C23" s="50" t="s">
        <v>269</v>
      </c>
      <c r="D23" s="65">
        <v>26</v>
      </c>
      <c r="E23" s="239" t="s">
        <v>283</v>
      </c>
      <c r="F23" s="65">
        <v>1</v>
      </c>
      <c r="G23" s="97" t="s">
        <v>289</v>
      </c>
      <c r="H23" s="65">
        <v>3</v>
      </c>
      <c r="I23" s="239" t="s">
        <v>279</v>
      </c>
      <c r="J23" s="65">
        <v>1</v>
      </c>
      <c r="K23" s="97" t="s">
        <v>264</v>
      </c>
      <c r="L23" s="65">
        <v>20</v>
      </c>
      <c r="M23" s="97" t="s">
        <v>280</v>
      </c>
      <c r="N23" s="65">
        <v>1</v>
      </c>
      <c r="O23" s="239" t="s">
        <v>284</v>
      </c>
      <c r="P23" s="65">
        <v>1</v>
      </c>
      <c r="Q23" s="97" t="s">
        <v>287</v>
      </c>
      <c r="R23" s="65">
        <v>1</v>
      </c>
      <c r="S23" s="239" t="s">
        <v>288</v>
      </c>
      <c r="T23" s="125">
        <v>3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240" t="s">
        <v>278</v>
      </c>
      <c r="B24" s="127">
        <v>1</v>
      </c>
      <c r="C24" s="241" t="s">
        <v>82</v>
      </c>
      <c r="D24" s="163">
        <v>5</v>
      </c>
      <c r="E24" s="164" t="s">
        <v>290</v>
      </c>
      <c r="F24" s="163">
        <v>5</v>
      </c>
      <c r="G24" s="147" t="s">
        <v>294</v>
      </c>
      <c r="H24" s="163">
        <v>1</v>
      </c>
      <c r="I24" s="241" t="s">
        <v>285</v>
      </c>
      <c r="J24" s="163">
        <v>1</v>
      </c>
      <c r="K24" s="147" t="s">
        <v>270</v>
      </c>
      <c r="L24" s="163">
        <v>1</v>
      </c>
      <c r="M24" s="147" t="s">
        <v>286</v>
      </c>
      <c r="N24" s="163">
        <v>1</v>
      </c>
      <c r="O24" s="241" t="s">
        <v>291</v>
      </c>
      <c r="P24" s="163">
        <v>1</v>
      </c>
      <c r="Q24" s="164" t="s">
        <v>292</v>
      </c>
      <c r="R24" s="163">
        <v>1</v>
      </c>
      <c r="S24" s="241" t="s">
        <v>293</v>
      </c>
      <c r="T24" s="127">
        <v>1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123">
        <f>+SUM(B17:B24)</f>
        <v>137</v>
      </c>
      <c r="C25" s="13"/>
      <c r="D25" s="128">
        <f>+SUM(D17:D24)</f>
        <v>134</v>
      </c>
      <c r="E25" s="13"/>
      <c r="F25" s="128">
        <f>+SUM(F17:F24)</f>
        <v>115</v>
      </c>
      <c r="G25" s="13"/>
      <c r="H25" s="128">
        <f>+SUM(H17:H24)</f>
        <v>139</v>
      </c>
      <c r="I25" s="13"/>
      <c r="J25" s="128">
        <f>+SUM(J17:J24)</f>
        <v>192</v>
      </c>
      <c r="K25" s="13"/>
      <c r="L25" s="128">
        <f>+SUM(L17:L24)</f>
        <v>138</v>
      </c>
      <c r="M25" s="13"/>
      <c r="N25" s="128">
        <f>+SUM(N17:N24)</f>
        <v>129</v>
      </c>
      <c r="O25" s="13"/>
      <c r="P25" s="128">
        <f>+SUM(P17:P24)</f>
        <v>108</v>
      </c>
      <c r="Q25" s="13"/>
      <c r="R25" s="128">
        <f>+SUM(R17:R24)</f>
        <v>101</v>
      </c>
      <c r="S25" s="13"/>
      <c r="T25" s="128">
        <f>+SUM(T17:T24)</f>
        <v>211</v>
      </c>
      <c r="U25" s="2"/>
      <c r="V25" s="2"/>
      <c r="W25" s="2"/>
      <c r="X25" s="2"/>
      <c r="Y25" s="2"/>
      <c r="Z25" s="2"/>
    </row>
    <row r="26" spans="1:26" ht="15.75" x14ac:dyDescent="0.25">
      <c r="A26" s="62" t="s">
        <v>301</v>
      </c>
      <c r="B26" s="70">
        <v>210</v>
      </c>
      <c r="C26" s="129" t="s">
        <v>306</v>
      </c>
      <c r="D26" s="160">
        <v>130</v>
      </c>
      <c r="E26" s="253" t="s">
        <v>77</v>
      </c>
      <c r="F26" s="254">
        <v>16</v>
      </c>
      <c r="G26" s="161" t="s">
        <v>297</v>
      </c>
      <c r="H26" s="160">
        <v>208</v>
      </c>
      <c r="I26" s="312" t="s">
        <v>136</v>
      </c>
      <c r="J26" s="301">
        <v>1</v>
      </c>
      <c r="K26" s="161" t="s">
        <v>296</v>
      </c>
      <c r="L26" s="160">
        <v>35</v>
      </c>
      <c r="M26" s="307" t="s">
        <v>78</v>
      </c>
      <c r="N26" s="307">
        <v>15</v>
      </c>
      <c r="O26" s="161" t="s">
        <v>295</v>
      </c>
      <c r="P26" s="160">
        <v>212</v>
      </c>
      <c r="Q26" s="255" t="s">
        <v>75</v>
      </c>
      <c r="R26" s="254">
        <v>1</v>
      </c>
      <c r="S26" s="161" t="s">
        <v>298</v>
      </c>
      <c r="T26" s="130">
        <v>126</v>
      </c>
      <c r="U26" s="2"/>
      <c r="V26" s="2"/>
      <c r="W26" s="2"/>
      <c r="X26" s="2"/>
      <c r="Y26" s="2"/>
      <c r="Z26" s="2"/>
    </row>
    <row r="27" spans="1:26" ht="15.75" x14ac:dyDescent="0.25">
      <c r="A27" s="233" t="s">
        <v>303</v>
      </c>
      <c r="B27" s="50">
        <v>30</v>
      </c>
      <c r="C27" s="124" t="s">
        <v>307</v>
      </c>
      <c r="D27" s="65">
        <v>90</v>
      </c>
      <c r="E27" s="239" t="s">
        <v>304</v>
      </c>
      <c r="F27" s="65">
        <v>217</v>
      </c>
      <c r="G27" s="64" t="s">
        <v>314</v>
      </c>
      <c r="H27" s="65">
        <v>61</v>
      </c>
      <c r="I27" s="239" t="s">
        <v>79</v>
      </c>
      <c r="J27" s="65">
        <v>52</v>
      </c>
      <c r="K27" s="64" t="s">
        <v>299</v>
      </c>
      <c r="L27" s="65">
        <v>21</v>
      </c>
      <c r="M27" s="64" t="s">
        <v>300</v>
      </c>
      <c r="N27" s="65">
        <v>216</v>
      </c>
      <c r="O27" s="64" t="s">
        <v>327</v>
      </c>
      <c r="P27" s="65">
        <v>48</v>
      </c>
      <c r="Q27" s="64" t="s">
        <v>302</v>
      </c>
      <c r="R27" s="65">
        <v>20</v>
      </c>
      <c r="S27" s="64" t="s">
        <v>309</v>
      </c>
      <c r="T27" s="125">
        <v>16</v>
      </c>
      <c r="U27" s="2"/>
      <c r="V27" s="2"/>
      <c r="W27" s="2"/>
      <c r="X27" s="2"/>
      <c r="Y27" s="2"/>
      <c r="Z27" s="2"/>
    </row>
    <row r="28" spans="1:26" ht="15.75" x14ac:dyDescent="0.25">
      <c r="A28" s="233" t="s">
        <v>311</v>
      </c>
      <c r="B28" s="50">
        <v>32</v>
      </c>
      <c r="C28" s="124" t="s">
        <v>313</v>
      </c>
      <c r="D28" s="65">
        <v>50</v>
      </c>
      <c r="E28" s="239" t="s">
        <v>320</v>
      </c>
      <c r="F28" s="65">
        <v>21</v>
      </c>
      <c r="G28" s="64" t="s">
        <v>76</v>
      </c>
      <c r="H28" s="65">
        <v>1</v>
      </c>
      <c r="I28" s="64" t="s">
        <v>308</v>
      </c>
      <c r="J28" s="65">
        <v>100</v>
      </c>
      <c r="K28" s="64" t="s">
        <v>305</v>
      </c>
      <c r="L28" s="65">
        <v>83</v>
      </c>
      <c r="M28" s="64" t="s">
        <v>319</v>
      </c>
      <c r="N28" s="65">
        <v>50</v>
      </c>
      <c r="O28" s="64" t="s">
        <v>330</v>
      </c>
      <c r="P28" s="65">
        <v>8</v>
      </c>
      <c r="Q28" s="64" t="s">
        <v>312</v>
      </c>
      <c r="R28" s="65">
        <v>35</v>
      </c>
      <c r="S28" s="64" t="s">
        <v>310</v>
      </c>
      <c r="T28" s="125">
        <v>21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333</v>
      </c>
      <c r="B29" s="50">
        <v>1</v>
      </c>
      <c r="C29" s="124" t="s">
        <v>329</v>
      </c>
      <c r="D29" s="65">
        <v>9</v>
      </c>
      <c r="E29" s="64" t="s">
        <v>324</v>
      </c>
      <c r="F29" s="65">
        <v>26</v>
      </c>
      <c r="G29" s="64" t="s">
        <v>343</v>
      </c>
      <c r="H29" s="65">
        <v>1</v>
      </c>
      <c r="I29" s="64" t="s">
        <v>316</v>
      </c>
      <c r="J29" s="65">
        <v>24</v>
      </c>
      <c r="K29" s="64" t="s">
        <v>315</v>
      </c>
      <c r="L29" s="65">
        <v>41</v>
      </c>
      <c r="M29" s="64" t="s">
        <v>326</v>
      </c>
      <c r="N29" s="65">
        <v>10</v>
      </c>
      <c r="O29" s="64" t="s">
        <v>80</v>
      </c>
      <c r="P29" s="65">
        <v>10</v>
      </c>
      <c r="Q29" s="64" t="s">
        <v>317</v>
      </c>
      <c r="R29" s="65">
        <v>50</v>
      </c>
      <c r="S29" s="64" t="s">
        <v>321</v>
      </c>
      <c r="T29" s="125">
        <v>5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340</v>
      </c>
      <c r="B30" s="50">
        <v>1</v>
      </c>
      <c r="C30" s="124" t="s">
        <v>337</v>
      </c>
      <c r="D30" s="65">
        <v>2</v>
      </c>
      <c r="E30" s="64" t="s">
        <v>83</v>
      </c>
      <c r="F30" s="65">
        <v>25</v>
      </c>
      <c r="G30" s="64" t="s">
        <v>344</v>
      </c>
      <c r="H30" s="65">
        <v>1</v>
      </c>
      <c r="I30" s="64" t="s">
        <v>331</v>
      </c>
      <c r="J30" s="65">
        <v>8</v>
      </c>
      <c r="K30" s="64" t="s">
        <v>325</v>
      </c>
      <c r="L30" s="65">
        <v>37</v>
      </c>
      <c r="M30" s="64" t="s">
        <v>335</v>
      </c>
      <c r="N30" s="65">
        <v>1</v>
      </c>
      <c r="O30" s="64" t="s">
        <v>332</v>
      </c>
      <c r="P30" s="65">
        <v>24</v>
      </c>
      <c r="Q30" s="64" t="s">
        <v>318</v>
      </c>
      <c r="R30" s="65">
        <v>40</v>
      </c>
      <c r="S30" s="64" t="s">
        <v>323</v>
      </c>
      <c r="T30" s="125">
        <v>10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342</v>
      </c>
      <c r="B31" s="122">
        <v>1</v>
      </c>
      <c r="C31" s="126" t="s">
        <v>341</v>
      </c>
      <c r="D31" s="163">
        <v>1</v>
      </c>
      <c r="E31" s="164" t="s">
        <v>338</v>
      </c>
      <c r="F31" s="163">
        <v>6</v>
      </c>
      <c r="G31" s="164" t="s">
        <v>346</v>
      </c>
      <c r="H31" s="163">
        <v>1</v>
      </c>
      <c r="I31" s="241" t="s">
        <v>334</v>
      </c>
      <c r="J31" s="163">
        <v>1</v>
      </c>
      <c r="K31" s="164" t="s">
        <v>328</v>
      </c>
      <c r="L31" s="163">
        <v>25</v>
      </c>
      <c r="M31" s="241" t="s">
        <v>336</v>
      </c>
      <c r="N31" s="163">
        <v>10</v>
      </c>
      <c r="O31" s="164" t="s">
        <v>339</v>
      </c>
      <c r="P31" s="163">
        <v>1</v>
      </c>
      <c r="Q31" s="164" t="s">
        <v>322</v>
      </c>
      <c r="R31" s="163">
        <v>85</v>
      </c>
      <c r="S31" s="164" t="s">
        <v>74</v>
      </c>
      <c r="T31" s="127">
        <v>5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275</v>
      </c>
      <c r="C32" s="2"/>
      <c r="D32" s="123">
        <f>+SUM(D26:D31)</f>
        <v>282</v>
      </c>
      <c r="E32" s="2"/>
      <c r="F32" s="123">
        <f>+SUM(F26:F31)</f>
        <v>311</v>
      </c>
      <c r="G32" s="2"/>
      <c r="H32" s="123">
        <f>+SUM(H26:H31)</f>
        <v>273</v>
      </c>
      <c r="I32" s="2"/>
      <c r="J32" s="123">
        <f>+SUM(J26:J31)</f>
        <v>186</v>
      </c>
      <c r="K32" s="2"/>
      <c r="L32" s="123">
        <f>+SUM(L26:L31)</f>
        <v>242</v>
      </c>
      <c r="M32" s="2"/>
      <c r="N32" s="123">
        <f>+SUM(N26:N31)</f>
        <v>302</v>
      </c>
      <c r="O32" s="2"/>
      <c r="P32" s="123">
        <f>+SUM(P26:P31)</f>
        <v>303</v>
      </c>
      <c r="Q32" s="2"/>
      <c r="R32" s="123">
        <f>+SUM(R26:R31)</f>
        <v>231</v>
      </c>
      <c r="S32" s="2"/>
      <c r="T32" s="123">
        <f>+SUM(T26:T31)</f>
        <v>183</v>
      </c>
      <c r="U32" s="2"/>
      <c r="V32" s="2"/>
      <c r="W32" s="2"/>
      <c r="X32" s="2"/>
      <c r="Y32" s="2"/>
      <c r="Z32" s="2"/>
    </row>
    <row r="33" spans="1:26" ht="15.75" outlineLevel="1" x14ac:dyDescent="0.25">
      <c r="A33" s="2"/>
      <c r="B33" s="50">
        <v>4</v>
      </c>
      <c r="C33" s="2"/>
      <c r="D33" s="65">
        <v>8</v>
      </c>
      <c r="E33" s="2"/>
      <c r="F33" s="65">
        <v>10</v>
      </c>
      <c r="G33" s="2"/>
      <c r="H33" s="65">
        <v>5</v>
      </c>
      <c r="I33" s="2"/>
      <c r="J33" s="65">
        <v>7</v>
      </c>
      <c r="K33" s="2"/>
      <c r="L33" s="65">
        <v>2</v>
      </c>
      <c r="M33" s="2"/>
      <c r="N33" s="65">
        <v>1</v>
      </c>
      <c r="O33" s="2"/>
      <c r="P33" s="65">
        <v>3</v>
      </c>
      <c r="Q33" s="2"/>
      <c r="R33" s="65">
        <v>9</v>
      </c>
      <c r="S33" s="2"/>
      <c r="T33" s="50">
        <v>6</v>
      </c>
      <c r="U33" s="2" t="s">
        <v>345</v>
      </c>
      <c r="V33" s="2"/>
      <c r="W33" s="2"/>
      <c r="X33" s="2"/>
      <c r="Y33" s="2"/>
      <c r="Z33" s="2"/>
    </row>
    <row r="34" spans="1:26" ht="15.75" outlineLevel="1" x14ac:dyDescent="0.25">
      <c r="A34" s="2"/>
      <c r="B34" s="50">
        <v>8</v>
      </c>
      <c r="C34" s="2"/>
      <c r="D34" s="65">
        <v>6</v>
      </c>
      <c r="E34" s="2"/>
      <c r="F34" s="65">
        <v>5</v>
      </c>
      <c r="G34" s="2"/>
      <c r="H34" s="65">
        <v>3</v>
      </c>
      <c r="I34" s="2"/>
      <c r="J34" s="65">
        <v>7</v>
      </c>
      <c r="K34" s="2"/>
      <c r="L34" s="65">
        <v>2</v>
      </c>
      <c r="M34" s="2"/>
      <c r="N34" s="65">
        <v>1</v>
      </c>
      <c r="O34" s="2"/>
      <c r="P34" s="65">
        <v>4</v>
      </c>
      <c r="Q34" s="2"/>
      <c r="R34" s="65">
        <v>10</v>
      </c>
      <c r="S34" s="2"/>
      <c r="T34" s="50">
        <v>9</v>
      </c>
      <c r="U34" s="2" t="s">
        <v>347</v>
      </c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7"/>
  <sheetViews>
    <sheetView workbookViewId="0">
      <pane ySplit="3" topLeftCell="A4" activePane="bottomLeft" state="frozen"/>
      <selection pane="bottomLeft" activeCell="E9" sqref="E9"/>
    </sheetView>
  </sheetViews>
  <sheetFormatPr defaultColWidth="13.375" defaultRowHeight="15" customHeight="1" x14ac:dyDescent="0.25"/>
  <cols>
    <col min="1" max="1" width="10.875" customWidth="1"/>
    <col min="2" max="2" width="6.875" customWidth="1"/>
    <col min="3" max="3" width="9.125" customWidth="1"/>
    <col min="4" max="4" width="6.875" customWidth="1"/>
    <col min="5" max="5" width="11.625" customWidth="1"/>
    <col min="6" max="6" width="6.875" customWidth="1"/>
    <col min="7" max="7" width="10.875" bestFit="1" customWidth="1"/>
    <col min="8" max="8" width="6.875" customWidth="1"/>
    <col min="9" max="9" width="11.125" bestFit="1" customWidth="1"/>
    <col min="10" max="10" width="6.875" customWidth="1"/>
    <col min="11" max="11" width="10" bestFit="1" customWidth="1"/>
    <col min="12" max="12" width="6.875" customWidth="1"/>
    <col min="13" max="13" width="13.375" customWidth="1"/>
    <col min="14" max="14" width="6.875" customWidth="1"/>
    <col min="15" max="15" width="9.375" bestFit="1" customWidth="1"/>
    <col min="16" max="16" width="6.875" customWidth="1"/>
    <col min="17" max="17" width="9.375" customWidth="1"/>
    <col min="18" max="18" width="6.875" customWidth="1"/>
    <col min="19" max="19" width="11.625" bestFit="1" customWidth="1"/>
    <col min="20" max="26" width="6.875" customWidth="1"/>
  </cols>
  <sheetData>
    <row r="1" spans="1:26" ht="15.75" customHeight="1" thickBot="1" x14ac:dyDescent="0.3">
      <c r="A1" s="344" t="s">
        <v>107</v>
      </c>
      <c r="B1" s="345"/>
      <c r="C1" s="340" t="s">
        <v>30</v>
      </c>
      <c r="D1" s="341"/>
      <c r="E1" s="340" t="s">
        <v>32</v>
      </c>
      <c r="F1" s="341"/>
      <c r="G1" s="344" t="s">
        <v>108</v>
      </c>
      <c r="H1" s="345"/>
      <c r="I1" s="342" t="s">
        <v>109</v>
      </c>
      <c r="J1" s="335"/>
      <c r="K1" s="344" t="s">
        <v>27</v>
      </c>
      <c r="L1" s="345"/>
      <c r="M1" s="340" t="s">
        <v>39</v>
      </c>
      <c r="N1" s="341"/>
      <c r="O1" s="340" t="s">
        <v>31</v>
      </c>
      <c r="P1" s="341"/>
      <c r="Q1" s="340" t="s">
        <v>110</v>
      </c>
      <c r="R1" s="341"/>
      <c r="S1" s="340" t="s">
        <v>36</v>
      </c>
      <c r="T1" s="34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511</v>
      </c>
      <c r="C2" s="6" t="s">
        <v>15</v>
      </c>
      <c r="D2" s="7">
        <v>513</v>
      </c>
      <c r="E2" s="6" t="s">
        <v>15</v>
      </c>
      <c r="F2" s="7">
        <v>503</v>
      </c>
      <c r="G2" s="6" t="s">
        <v>15</v>
      </c>
      <c r="H2" s="7">
        <v>509</v>
      </c>
      <c r="I2" s="6" t="s">
        <v>15</v>
      </c>
      <c r="J2" s="7">
        <v>506</v>
      </c>
      <c r="K2" s="6" t="s">
        <v>15</v>
      </c>
      <c r="L2" s="7">
        <v>509</v>
      </c>
      <c r="M2" s="6" t="s">
        <v>15</v>
      </c>
      <c r="N2" s="7">
        <v>516</v>
      </c>
      <c r="O2" s="6" t="s">
        <v>15</v>
      </c>
      <c r="P2" s="7">
        <v>501</v>
      </c>
      <c r="Q2" s="6" t="s">
        <v>15</v>
      </c>
      <c r="R2" s="7">
        <v>526</v>
      </c>
      <c r="S2" s="6" t="s">
        <v>15</v>
      </c>
      <c r="T2" s="7">
        <v>530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 t="s">
        <v>18</v>
      </c>
      <c r="B3" s="7">
        <f>B2-B7-B16-B25-B32</f>
        <v>475</v>
      </c>
      <c r="C3" s="9" t="s">
        <v>19</v>
      </c>
      <c r="D3" s="7">
        <f>D2-D7-D16-D25-D32</f>
        <v>513</v>
      </c>
      <c r="E3" s="9" t="s">
        <v>19</v>
      </c>
      <c r="F3" s="7">
        <f>F2-F7-F16-F25-F32</f>
        <v>497</v>
      </c>
      <c r="G3" s="9" t="s">
        <v>19</v>
      </c>
      <c r="H3" s="7">
        <f>H2-H7-H16-H25-H32</f>
        <v>509</v>
      </c>
      <c r="I3" s="9" t="s">
        <v>19</v>
      </c>
      <c r="J3" s="7">
        <f>J2-J7-J16-J25-J32</f>
        <v>506</v>
      </c>
      <c r="K3" s="9" t="s">
        <v>19</v>
      </c>
      <c r="L3" s="7">
        <f>L2-L7-L16-L25-L32</f>
        <v>509</v>
      </c>
      <c r="M3" s="9" t="s">
        <v>19</v>
      </c>
      <c r="N3" s="7">
        <f>N2-N7-N16-N25-N32</f>
        <v>508</v>
      </c>
      <c r="O3" s="9" t="s">
        <v>19</v>
      </c>
      <c r="P3" s="7">
        <f>P2-P7-P16-P25-P32</f>
        <v>492</v>
      </c>
      <c r="Q3" s="9" t="s">
        <v>19</v>
      </c>
      <c r="R3" s="7">
        <f>R2-R7-R16-R25-R32</f>
        <v>500</v>
      </c>
      <c r="S3" s="9" t="s">
        <v>19</v>
      </c>
      <c r="T3" s="7">
        <f>T2-T7-T16-T25-T32</f>
        <v>520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62"/>
      <c r="B4" s="63"/>
      <c r="C4" s="62"/>
      <c r="D4" s="63"/>
      <c r="E4" s="62"/>
      <c r="F4" s="63"/>
      <c r="G4" s="62"/>
      <c r="H4" s="63"/>
      <c r="I4" s="62"/>
      <c r="J4" s="63"/>
      <c r="K4" s="62"/>
      <c r="L4" s="63"/>
      <c r="M4" s="62"/>
      <c r="N4" s="63"/>
      <c r="O4" s="62"/>
      <c r="P4" s="63"/>
      <c r="Q4" s="62"/>
      <c r="R4" s="63"/>
      <c r="S4" s="62"/>
      <c r="T4" s="63"/>
      <c r="U4" s="2"/>
      <c r="V4" s="84"/>
      <c r="W4" s="91" t="s">
        <v>111</v>
      </c>
      <c r="X4" s="2"/>
      <c r="Y4" s="2"/>
      <c r="Z4" s="2"/>
    </row>
    <row r="5" spans="1:26" ht="15.75" x14ac:dyDescent="0.25">
      <c r="A5" s="64"/>
      <c r="B5" s="65"/>
      <c r="C5" s="64"/>
      <c r="D5" s="65"/>
      <c r="E5" s="64"/>
      <c r="F5" s="65"/>
      <c r="G5" s="64"/>
      <c r="H5" s="65"/>
      <c r="I5" s="64"/>
      <c r="J5" s="65"/>
      <c r="K5" s="64"/>
      <c r="L5" s="65"/>
      <c r="M5" s="64"/>
      <c r="N5" s="65"/>
      <c r="O5" s="64"/>
      <c r="P5" s="65"/>
      <c r="Q5" s="64"/>
      <c r="R5" s="65"/>
      <c r="S5" s="64"/>
      <c r="T5" s="65"/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66"/>
      <c r="B6" s="67"/>
      <c r="C6" s="66"/>
      <c r="D6" s="67"/>
      <c r="E6" s="66"/>
      <c r="F6" s="67"/>
      <c r="G6" s="66"/>
      <c r="H6" s="67"/>
      <c r="I6" s="66"/>
      <c r="J6" s="67"/>
      <c r="K6" s="66"/>
      <c r="L6" s="67"/>
      <c r="M6" s="66"/>
      <c r="N6" s="67"/>
      <c r="O6" s="66"/>
      <c r="P6" s="67"/>
      <c r="Q6" s="66"/>
      <c r="R6" s="67"/>
      <c r="S6" s="66"/>
      <c r="T6" s="67"/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24">
        <f>+SUM(B4:B6)</f>
        <v>0</v>
      </c>
      <c r="C7" s="13"/>
      <c r="D7" s="24">
        <f>+SUM(D4:D6)</f>
        <v>0</v>
      </c>
      <c r="E7" s="13"/>
      <c r="F7" s="24">
        <f>+SUM(F4:F6)</f>
        <v>0</v>
      </c>
      <c r="G7" s="13"/>
      <c r="H7" s="24">
        <f>+SUM(H4:H6)</f>
        <v>0</v>
      </c>
      <c r="I7" s="13"/>
      <c r="J7" s="24">
        <f>+SUM(J4:J6)</f>
        <v>0</v>
      </c>
      <c r="K7" s="13"/>
      <c r="L7" s="24">
        <f>+SUM(L4:L6)</f>
        <v>0</v>
      </c>
      <c r="M7" s="13"/>
      <c r="N7" s="24">
        <f>+SUM(N4:N6)</f>
        <v>0</v>
      </c>
      <c r="O7" s="13"/>
      <c r="P7" s="24">
        <f>+SUM(P4:P6)</f>
        <v>0</v>
      </c>
      <c r="Q7" s="13"/>
      <c r="R7" s="24">
        <f>+SUM(R4:R6)</f>
        <v>0</v>
      </c>
      <c r="S7" s="13"/>
      <c r="T7" s="24">
        <f>+SUM(T4:T6)</f>
        <v>0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62"/>
      <c r="B8" s="68"/>
      <c r="C8" s="62"/>
      <c r="D8" s="68"/>
      <c r="E8" s="62"/>
      <c r="F8" s="68"/>
      <c r="G8" s="62"/>
      <c r="H8" s="68"/>
      <c r="I8" s="62"/>
      <c r="J8" s="68"/>
      <c r="K8" s="62"/>
      <c r="L8" s="68"/>
      <c r="M8" s="79" t="s">
        <v>106</v>
      </c>
      <c r="N8" s="80">
        <v>2</v>
      </c>
      <c r="O8" s="62"/>
      <c r="P8" s="68"/>
      <c r="Q8" s="79" t="s">
        <v>86</v>
      </c>
      <c r="R8" s="80">
        <v>10</v>
      </c>
      <c r="S8" s="82" t="s">
        <v>61</v>
      </c>
      <c r="T8" s="83">
        <v>9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69"/>
      <c r="B9" s="65"/>
      <c r="C9" s="69"/>
      <c r="D9" s="65"/>
      <c r="E9" s="69"/>
      <c r="F9" s="65"/>
      <c r="G9" s="69"/>
      <c r="H9" s="65"/>
      <c r="I9" s="69"/>
      <c r="J9" s="65"/>
      <c r="K9" s="69"/>
      <c r="L9" s="65"/>
      <c r="M9" s="69"/>
      <c r="N9" s="65"/>
      <c r="O9" s="69"/>
      <c r="P9" s="65"/>
      <c r="Q9" s="69"/>
      <c r="R9" s="65"/>
      <c r="S9" s="69"/>
      <c r="T9" s="65"/>
      <c r="U9" s="2"/>
      <c r="V9" s="2"/>
      <c r="W9" s="2"/>
      <c r="X9" s="2"/>
      <c r="Y9" s="2"/>
      <c r="Z9" s="2"/>
    </row>
    <row r="10" spans="1:26" ht="15.75" x14ac:dyDescent="0.25">
      <c r="A10" s="64"/>
      <c r="B10" s="65"/>
      <c r="C10" s="64"/>
      <c r="D10" s="65"/>
      <c r="E10" s="64"/>
      <c r="F10" s="65"/>
      <c r="G10" s="64"/>
      <c r="H10" s="65"/>
      <c r="I10" s="64"/>
      <c r="J10" s="65"/>
      <c r="K10" s="64"/>
      <c r="L10" s="65"/>
      <c r="M10" s="64"/>
      <c r="N10" s="65"/>
      <c r="O10" s="64"/>
      <c r="P10" s="65"/>
      <c r="Q10" s="64"/>
      <c r="R10" s="65"/>
      <c r="S10" s="64"/>
      <c r="T10" s="65"/>
      <c r="U10" s="2"/>
      <c r="V10" s="2"/>
      <c r="W10" s="2"/>
      <c r="X10" s="2"/>
      <c r="Y10" s="2"/>
      <c r="Z10" s="2"/>
    </row>
    <row r="11" spans="1:26" ht="15.75" x14ac:dyDescent="0.25">
      <c r="A11" s="69"/>
      <c r="B11" s="65"/>
      <c r="C11" s="69"/>
      <c r="D11" s="65"/>
      <c r="E11" s="69"/>
      <c r="F11" s="65"/>
      <c r="G11" s="69"/>
      <c r="H11" s="65"/>
      <c r="I11" s="69"/>
      <c r="J11" s="65"/>
      <c r="K11" s="69"/>
      <c r="L11" s="65"/>
      <c r="M11" s="64"/>
      <c r="N11" s="65"/>
      <c r="O11" s="69"/>
      <c r="P11" s="65"/>
      <c r="Q11" s="69"/>
      <c r="R11" s="65"/>
      <c r="S11" s="69"/>
      <c r="T11" s="65"/>
      <c r="U11" s="2"/>
      <c r="V11" s="2"/>
      <c r="W11" s="2"/>
      <c r="X11" s="2"/>
      <c r="Y11" s="2"/>
      <c r="Z11" s="2"/>
    </row>
    <row r="12" spans="1:26" ht="15.75" x14ac:dyDescent="0.25">
      <c r="A12" s="64"/>
      <c r="B12" s="65"/>
      <c r="C12" s="64"/>
      <c r="D12" s="65"/>
      <c r="E12" s="69"/>
      <c r="F12" s="65"/>
      <c r="G12" s="64"/>
      <c r="H12" s="65"/>
      <c r="I12" s="64"/>
      <c r="J12" s="65"/>
      <c r="K12" s="64"/>
      <c r="L12" s="65"/>
      <c r="M12" s="69"/>
      <c r="N12" s="65"/>
      <c r="O12" s="64"/>
      <c r="P12" s="65"/>
      <c r="Q12" s="64"/>
      <c r="R12" s="65"/>
      <c r="S12" s="64"/>
      <c r="T12" s="65"/>
      <c r="U12" s="2"/>
      <c r="V12" s="2"/>
      <c r="W12" s="2"/>
      <c r="X12" s="2"/>
      <c r="Y12" s="2"/>
      <c r="Z12" s="2"/>
    </row>
    <row r="13" spans="1:26" ht="15.75" x14ac:dyDescent="0.25">
      <c r="A13" s="64"/>
      <c r="B13" s="65"/>
      <c r="C13" s="64"/>
      <c r="D13" s="65"/>
      <c r="E13" s="64"/>
      <c r="F13" s="65"/>
      <c r="G13" s="64"/>
      <c r="H13" s="65"/>
      <c r="I13" s="64"/>
      <c r="J13" s="65"/>
      <c r="K13" s="64"/>
      <c r="L13" s="65"/>
      <c r="M13" s="64"/>
      <c r="N13" s="65"/>
      <c r="O13" s="64"/>
      <c r="P13" s="65"/>
      <c r="Q13" s="64"/>
      <c r="R13" s="65"/>
      <c r="S13" s="64"/>
      <c r="T13" s="65"/>
      <c r="U13" s="2"/>
      <c r="V13" s="2"/>
      <c r="W13" s="2"/>
      <c r="X13" s="2"/>
      <c r="Y13" s="2"/>
      <c r="Z13" s="2"/>
    </row>
    <row r="14" spans="1:26" ht="15.75" x14ac:dyDescent="0.25">
      <c r="A14" s="69"/>
      <c r="B14" s="65"/>
      <c r="C14" s="69"/>
      <c r="D14" s="65"/>
      <c r="E14" s="69"/>
      <c r="F14" s="65"/>
      <c r="G14" s="69"/>
      <c r="H14" s="65"/>
      <c r="I14" s="69"/>
      <c r="J14" s="65"/>
      <c r="K14" s="69"/>
      <c r="L14" s="65"/>
      <c r="M14" s="64"/>
      <c r="N14" s="65"/>
      <c r="O14" s="69"/>
      <c r="P14" s="65"/>
      <c r="Q14" s="69"/>
      <c r="R14" s="65"/>
      <c r="S14" s="69"/>
      <c r="T14" s="65"/>
      <c r="U14" s="2"/>
      <c r="V14" s="2"/>
      <c r="W14" s="2"/>
      <c r="X14" s="2"/>
      <c r="Y14" s="2"/>
      <c r="Z14" s="2"/>
    </row>
    <row r="15" spans="1:26" ht="15.75" customHeight="1" thickBot="1" x14ac:dyDescent="0.3">
      <c r="A15" s="66"/>
      <c r="B15" s="67"/>
      <c r="C15" s="66"/>
      <c r="D15" s="67"/>
      <c r="E15" s="66"/>
      <c r="F15" s="67"/>
      <c r="G15" s="66"/>
      <c r="H15" s="67"/>
      <c r="I15" s="66"/>
      <c r="J15" s="67"/>
      <c r="K15" s="66"/>
      <c r="L15" s="67"/>
      <c r="M15" s="66"/>
      <c r="N15" s="67"/>
      <c r="O15" s="66"/>
      <c r="P15" s="67"/>
      <c r="Q15" s="66"/>
      <c r="R15" s="67"/>
      <c r="S15" s="66"/>
      <c r="T15" s="67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2">
        <f>+SUM(B8:B15)</f>
        <v>0</v>
      </c>
      <c r="C16" s="2"/>
      <c r="D16" s="32">
        <f>+SUM(D8:D15)</f>
        <v>0</v>
      </c>
      <c r="E16" s="2"/>
      <c r="F16" s="32">
        <f>+SUM(F8:F15)</f>
        <v>0</v>
      </c>
      <c r="G16" s="2"/>
      <c r="H16" s="32">
        <f>+SUM(H8:H15)</f>
        <v>0</v>
      </c>
      <c r="I16" s="2"/>
      <c r="J16" s="32">
        <f>+SUM(J8:J15)</f>
        <v>0</v>
      </c>
      <c r="K16" s="2"/>
      <c r="L16" s="32">
        <f>+SUM(L8:L15)</f>
        <v>0</v>
      </c>
      <c r="M16" s="2"/>
      <c r="N16" s="32">
        <f>+SUM(N8:N15)</f>
        <v>2</v>
      </c>
      <c r="O16" s="2"/>
      <c r="P16" s="32">
        <f>+SUM(P8:P15)</f>
        <v>0</v>
      </c>
      <c r="Q16" s="2"/>
      <c r="R16" s="32">
        <f>+SUM(R8:R15)</f>
        <v>10</v>
      </c>
      <c r="S16" s="2"/>
      <c r="T16" s="32">
        <f>+SUM(T8:T15)</f>
        <v>9</v>
      </c>
      <c r="U16" s="2"/>
      <c r="V16" s="2"/>
      <c r="W16" s="2"/>
      <c r="X16" s="2"/>
      <c r="Y16" s="2"/>
      <c r="Z16" s="2"/>
    </row>
    <row r="17" spans="1:26" ht="15.75" x14ac:dyDescent="0.25">
      <c r="A17" s="62"/>
      <c r="B17" s="68"/>
      <c r="C17" s="70"/>
      <c r="D17" s="68"/>
      <c r="E17" s="81" t="s">
        <v>71</v>
      </c>
      <c r="F17" s="80">
        <v>6</v>
      </c>
      <c r="G17" s="70"/>
      <c r="H17" s="68"/>
      <c r="I17" s="70"/>
      <c r="J17" s="68"/>
      <c r="K17" s="70"/>
      <c r="L17" s="68"/>
      <c r="M17" s="89" t="s">
        <v>63</v>
      </c>
      <c r="N17" s="83">
        <v>6</v>
      </c>
      <c r="O17" s="70"/>
      <c r="P17" s="68"/>
      <c r="Q17" s="89" t="s">
        <v>69</v>
      </c>
      <c r="R17" s="83">
        <v>16</v>
      </c>
      <c r="S17" s="81" t="s">
        <v>68</v>
      </c>
      <c r="T17" s="80">
        <v>1</v>
      </c>
      <c r="U17" s="2"/>
      <c r="V17" s="2"/>
      <c r="W17" s="2"/>
      <c r="X17" s="2"/>
      <c r="Y17" s="2"/>
      <c r="Z17" s="2"/>
    </row>
    <row r="18" spans="1:26" ht="15.75" x14ac:dyDescent="0.25">
      <c r="A18" s="64"/>
      <c r="B18" s="65"/>
      <c r="C18" s="69"/>
      <c r="D18" s="65"/>
      <c r="E18" s="69"/>
      <c r="F18" s="65"/>
      <c r="G18" s="64"/>
      <c r="H18" s="65"/>
      <c r="I18" s="69"/>
      <c r="J18" s="65"/>
      <c r="K18" s="69"/>
      <c r="L18" s="65"/>
      <c r="M18" s="69"/>
      <c r="N18" s="65"/>
      <c r="O18" s="69"/>
      <c r="P18" s="65"/>
      <c r="Q18" s="64"/>
      <c r="R18" s="65"/>
      <c r="S18" s="69"/>
      <c r="T18" s="65"/>
      <c r="U18" s="2"/>
      <c r="V18" s="2"/>
      <c r="W18" s="2"/>
      <c r="X18" s="2"/>
      <c r="Y18" s="2"/>
      <c r="Z18" s="2"/>
    </row>
    <row r="19" spans="1:26" ht="15.75" x14ac:dyDescent="0.25">
      <c r="A19" s="64"/>
      <c r="B19" s="65"/>
      <c r="C19" s="64"/>
      <c r="D19" s="65"/>
      <c r="E19" s="64"/>
      <c r="F19" s="65"/>
      <c r="G19" s="64"/>
      <c r="H19" s="65"/>
      <c r="I19" s="64"/>
      <c r="J19" s="65"/>
      <c r="K19" s="64"/>
      <c r="L19" s="65"/>
      <c r="M19" s="64"/>
      <c r="N19" s="65"/>
      <c r="O19" s="64"/>
      <c r="P19" s="65"/>
      <c r="Q19" s="64"/>
      <c r="R19" s="65"/>
      <c r="S19" s="64"/>
      <c r="T19" s="65"/>
      <c r="U19" s="2"/>
      <c r="V19" s="2"/>
      <c r="W19" s="2"/>
      <c r="X19" s="2"/>
      <c r="Y19" s="2"/>
      <c r="Z19" s="2"/>
    </row>
    <row r="20" spans="1:26" ht="15.75" x14ac:dyDescent="0.25">
      <c r="A20" s="64"/>
      <c r="B20" s="65"/>
      <c r="C20" s="64"/>
      <c r="D20" s="65"/>
      <c r="E20" s="64"/>
      <c r="F20" s="65"/>
      <c r="G20" s="64"/>
      <c r="H20" s="65"/>
      <c r="I20" s="64"/>
      <c r="J20" s="65"/>
      <c r="K20" s="64"/>
      <c r="L20" s="65"/>
      <c r="M20" s="64"/>
      <c r="N20" s="65"/>
      <c r="O20" s="64"/>
      <c r="P20" s="65"/>
      <c r="Q20" s="64"/>
      <c r="R20" s="65"/>
      <c r="S20" s="64"/>
      <c r="T20" s="65"/>
      <c r="U20" s="2"/>
      <c r="V20" s="2"/>
      <c r="W20" s="2"/>
      <c r="X20" s="2"/>
      <c r="Y20" s="2"/>
      <c r="Z20" s="2"/>
    </row>
    <row r="21" spans="1:26" ht="15.75" x14ac:dyDescent="0.25">
      <c r="A21" s="64"/>
      <c r="B21" s="65"/>
      <c r="C21" s="64"/>
      <c r="D21" s="65"/>
      <c r="E21" s="64"/>
      <c r="F21" s="65"/>
      <c r="G21" s="64"/>
      <c r="H21" s="65"/>
      <c r="I21" s="64"/>
      <c r="J21" s="65"/>
      <c r="K21" s="64"/>
      <c r="L21" s="65"/>
      <c r="M21" s="64"/>
      <c r="N21" s="65"/>
      <c r="O21" s="64"/>
      <c r="P21" s="65"/>
      <c r="Q21" s="64"/>
      <c r="R21" s="65"/>
      <c r="S21" s="64"/>
      <c r="T21" s="65"/>
      <c r="U21" s="2"/>
      <c r="V21" s="2"/>
      <c r="W21" s="2"/>
      <c r="X21" s="2"/>
      <c r="Y21" s="2"/>
      <c r="Z21" s="2"/>
    </row>
    <row r="22" spans="1:26" ht="15.75" x14ac:dyDescent="0.25">
      <c r="A22" s="64"/>
      <c r="B22" s="65"/>
      <c r="C22" s="64"/>
      <c r="D22" s="65"/>
      <c r="E22" s="64"/>
      <c r="F22" s="65"/>
      <c r="G22" s="64"/>
      <c r="H22" s="65"/>
      <c r="I22" s="64"/>
      <c r="J22" s="65"/>
      <c r="K22" s="64"/>
      <c r="L22" s="65"/>
      <c r="M22" s="64"/>
      <c r="N22" s="65"/>
      <c r="O22" s="64"/>
      <c r="P22" s="65"/>
      <c r="Q22" s="64"/>
      <c r="R22" s="65"/>
      <c r="S22" s="64"/>
      <c r="T22" s="65"/>
      <c r="U22" s="2"/>
      <c r="V22" s="2"/>
      <c r="W22" s="2"/>
      <c r="X22" s="2"/>
      <c r="Y22" s="2"/>
      <c r="Z22" s="2"/>
    </row>
    <row r="23" spans="1:26" ht="15.75" x14ac:dyDescent="0.25">
      <c r="A23" s="64"/>
      <c r="B23" s="65"/>
      <c r="C23" s="64"/>
      <c r="D23" s="65"/>
      <c r="E23" s="64"/>
      <c r="F23" s="65"/>
      <c r="G23" s="64"/>
      <c r="H23" s="65"/>
      <c r="I23" s="64"/>
      <c r="J23" s="65"/>
      <c r="K23" s="64"/>
      <c r="L23" s="65"/>
      <c r="M23" s="64"/>
      <c r="N23" s="65"/>
      <c r="O23" s="64"/>
      <c r="P23" s="65"/>
      <c r="Q23" s="64"/>
      <c r="R23" s="65"/>
      <c r="S23" s="64"/>
      <c r="T23" s="65"/>
      <c r="U23" s="2"/>
      <c r="V23" s="2"/>
      <c r="W23" s="2"/>
      <c r="X23" s="2"/>
      <c r="Y23" s="2"/>
      <c r="Z23" s="2"/>
    </row>
    <row r="24" spans="1:26" ht="15.75" customHeight="1" thickBot="1" x14ac:dyDescent="0.3">
      <c r="A24" s="66"/>
      <c r="B24" s="67"/>
      <c r="C24" s="66"/>
      <c r="D24" s="67"/>
      <c r="E24" s="66"/>
      <c r="F24" s="67"/>
      <c r="G24" s="66"/>
      <c r="H24" s="67"/>
      <c r="I24" s="66"/>
      <c r="J24" s="67"/>
      <c r="K24" s="66"/>
      <c r="L24" s="67"/>
      <c r="M24" s="66"/>
      <c r="N24" s="67"/>
      <c r="O24" s="66"/>
      <c r="P24" s="67"/>
      <c r="Q24" s="66"/>
      <c r="R24" s="67"/>
      <c r="S24" s="66"/>
      <c r="T24" s="67"/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24">
        <f>+SUM(B17:B24)</f>
        <v>0</v>
      </c>
      <c r="C25" s="13"/>
      <c r="D25" s="24">
        <f>+SUM(D17:D24)</f>
        <v>0</v>
      </c>
      <c r="E25" s="13"/>
      <c r="F25" s="24">
        <f>+SUM(F17:F24)</f>
        <v>6</v>
      </c>
      <c r="G25" s="13"/>
      <c r="H25" s="24">
        <f>+SUM(H17:H24)</f>
        <v>0</v>
      </c>
      <c r="I25" s="13"/>
      <c r="J25" s="24">
        <f>+SUM(J17:J24)</f>
        <v>0</v>
      </c>
      <c r="K25" s="13"/>
      <c r="L25" s="24">
        <f>+SUM(L17:L24)</f>
        <v>0</v>
      </c>
      <c r="M25" s="13"/>
      <c r="N25" s="24">
        <f>+SUM(N17:N24)</f>
        <v>6</v>
      </c>
      <c r="O25" s="13"/>
      <c r="P25" s="24">
        <f>+SUM(P17:P24)</f>
        <v>0</v>
      </c>
      <c r="Q25" s="13"/>
      <c r="R25" s="24">
        <f>+SUM(R17:R24)</f>
        <v>16</v>
      </c>
      <c r="S25" s="13"/>
      <c r="T25" s="24">
        <f>+SUM(T17:T24)</f>
        <v>1</v>
      </c>
      <c r="U25" s="2"/>
      <c r="V25" s="2"/>
      <c r="W25" s="2"/>
      <c r="X25" s="2"/>
      <c r="Y25" s="2"/>
      <c r="Z25" s="2"/>
    </row>
    <row r="26" spans="1:26" ht="15.75" x14ac:dyDescent="0.25">
      <c r="A26" s="82" t="s">
        <v>79</v>
      </c>
      <c r="B26" s="83">
        <v>36</v>
      </c>
      <c r="C26" s="62"/>
      <c r="D26" s="68"/>
      <c r="E26" s="62"/>
      <c r="F26" s="68"/>
      <c r="G26" s="62"/>
      <c r="H26" s="68"/>
      <c r="I26" s="62"/>
      <c r="J26" s="68"/>
      <c r="K26" s="62"/>
      <c r="L26" s="68"/>
      <c r="M26" s="62"/>
      <c r="N26" s="68"/>
      <c r="O26" s="256" t="s">
        <v>115</v>
      </c>
      <c r="P26" s="257">
        <v>9</v>
      </c>
      <c r="Q26" s="62"/>
      <c r="R26" s="68"/>
      <c r="S26" s="62"/>
      <c r="T26" s="68"/>
      <c r="U26" s="2"/>
      <c r="V26" s="2"/>
      <c r="W26" s="2"/>
      <c r="X26" s="2"/>
      <c r="Y26" s="2"/>
      <c r="Z26" s="2"/>
    </row>
    <row r="27" spans="1:26" ht="15.75" x14ac:dyDescent="0.25">
      <c r="A27" s="64"/>
      <c r="B27" s="65"/>
      <c r="C27" s="64"/>
      <c r="D27" s="65"/>
      <c r="E27" s="64"/>
      <c r="F27" s="65"/>
      <c r="G27" s="64"/>
      <c r="H27" s="65"/>
      <c r="I27" s="64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65"/>
      <c r="U27" s="2"/>
      <c r="V27" s="2"/>
      <c r="W27" s="2"/>
      <c r="X27" s="2"/>
      <c r="Y27" s="2"/>
      <c r="Z27" s="2"/>
    </row>
    <row r="28" spans="1:26" ht="15.75" x14ac:dyDescent="0.25">
      <c r="A28" s="64"/>
      <c r="B28" s="65"/>
      <c r="C28" s="64"/>
      <c r="D28" s="65"/>
      <c r="E28" s="64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65"/>
      <c r="U28" s="2"/>
      <c r="V28" s="2"/>
      <c r="W28" s="2"/>
      <c r="X28" s="2"/>
      <c r="Y28" s="2"/>
      <c r="Z28" s="2"/>
    </row>
    <row r="29" spans="1:26" ht="15.75" x14ac:dyDescent="0.25">
      <c r="A29" s="64"/>
      <c r="B29" s="65"/>
      <c r="C29" s="6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65"/>
      <c r="U29" s="2"/>
      <c r="V29" s="2"/>
      <c r="W29" s="2"/>
      <c r="X29" s="2"/>
      <c r="Y29" s="2"/>
      <c r="Z29" s="2"/>
    </row>
    <row r="30" spans="1:26" ht="15.75" x14ac:dyDescent="0.25">
      <c r="A30" s="64"/>
      <c r="B30" s="65"/>
      <c r="C30" s="6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65"/>
      <c r="U30" s="2"/>
      <c r="V30" s="2"/>
      <c r="W30" s="2"/>
      <c r="X30" s="2"/>
      <c r="Y30" s="2"/>
      <c r="Z30" s="2"/>
    </row>
    <row r="31" spans="1:26" ht="15.75" customHeight="1" thickBot="1" x14ac:dyDescent="0.3">
      <c r="A31" s="66"/>
      <c r="B31" s="67"/>
      <c r="C31" s="66"/>
      <c r="D31" s="67"/>
      <c r="E31" s="66"/>
      <c r="F31" s="67"/>
      <c r="G31" s="66"/>
      <c r="H31" s="67"/>
      <c r="I31" s="66"/>
      <c r="J31" s="67"/>
      <c r="K31" s="66"/>
      <c r="L31" s="67"/>
      <c r="M31" s="66"/>
      <c r="N31" s="67"/>
      <c r="O31" s="66"/>
      <c r="P31" s="67"/>
      <c r="Q31" s="66"/>
      <c r="R31" s="67"/>
      <c r="S31" s="66"/>
      <c r="T31" s="67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36</v>
      </c>
      <c r="C32" s="2"/>
      <c r="D32" s="24">
        <f>+SUM(D26:D31)</f>
        <v>0</v>
      </c>
      <c r="E32" s="2"/>
      <c r="F32" s="24">
        <f>+SUM(F26:F31)</f>
        <v>0</v>
      </c>
      <c r="G32" s="2"/>
      <c r="H32" s="24">
        <f>+SUM(H26:H31)</f>
        <v>0</v>
      </c>
      <c r="I32" s="2"/>
      <c r="J32" s="24">
        <f>+SUM(J26:J31)</f>
        <v>0</v>
      </c>
      <c r="K32" s="2"/>
      <c r="L32" s="24">
        <f>+SUM(L26:L31)</f>
        <v>0</v>
      </c>
      <c r="M32" s="2"/>
      <c r="N32" s="24">
        <f>+SUM(N26:N31)</f>
        <v>0</v>
      </c>
      <c r="O32" s="2"/>
      <c r="P32" s="24">
        <f>+SUM(P26:P31)</f>
        <v>9</v>
      </c>
      <c r="Q32" s="2"/>
      <c r="R32" s="24">
        <f>+SUM(R26:R31)</f>
        <v>0</v>
      </c>
      <c r="S32" s="2"/>
      <c r="T32" s="24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F33" s="2"/>
      <c r="G33" s="2"/>
      <c r="J33" s="2"/>
      <c r="L33" s="2"/>
      <c r="M33" s="2"/>
      <c r="N33" s="2"/>
      <c r="Q33" s="2"/>
      <c r="R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64"/>
      <c r="B34" s="2"/>
      <c r="C34" s="2"/>
      <c r="D34" s="2"/>
      <c r="E34" s="2"/>
      <c r="F34" s="2"/>
      <c r="G34" s="2"/>
      <c r="H34" s="2"/>
      <c r="I34" s="51"/>
      <c r="J34" s="51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0"/>
      <c r="B35" s="2"/>
      <c r="C35" s="2"/>
      <c r="D35" s="2"/>
      <c r="E35" s="2"/>
      <c r="F35" s="2"/>
      <c r="G35" s="2"/>
      <c r="H35" s="2"/>
      <c r="I35" s="51"/>
      <c r="J35" s="51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64"/>
      <c r="B36" s="2"/>
      <c r="C36" s="2"/>
      <c r="D36" s="2"/>
      <c r="E36" s="2"/>
      <c r="F36" s="2"/>
      <c r="G36" s="2"/>
      <c r="H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D16" sqref="D16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RoseSerieB!B3</f>
        <v>475</v>
      </c>
      <c r="D3" s="3"/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31">
        <f>C3+D3+E3+F3+G3+H3+I3+J3+K3-L3</f>
        <v>475</v>
      </c>
      <c r="P3" s="15">
        <f t="shared" ref="P3:P12" si="0">C3+D3+E3+F3+G3+H3+I3+J3+K3-L3+M3-N3</f>
        <v>475</v>
      </c>
      <c r="Q3" s="53">
        <f>ROUNDDOWN(P3/3,0)</f>
        <v>158</v>
      </c>
      <c r="R3" s="16"/>
    </row>
    <row r="4" spans="1:23" ht="16.5" thickBot="1" x14ac:dyDescent="0.3">
      <c r="A4" s="17">
        <v>2</v>
      </c>
      <c r="B4" s="17"/>
      <c r="C4" s="35">
        <f>RoseSerieB!H3</f>
        <v>509</v>
      </c>
      <c r="D4" s="17"/>
      <c r="E4" s="20"/>
      <c r="F4" s="16"/>
      <c r="G4" s="16"/>
      <c r="H4" s="16"/>
      <c r="I4" s="16"/>
      <c r="J4" s="16"/>
      <c r="K4" s="17">
        <f>SvincoliB!$D$15</f>
        <v>0</v>
      </c>
      <c r="L4" s="21">
        <f>SvincoliB!$D$29</f>
        <v>0</v>
      </c>
      <c r="M4" s="17">
        <f>SvincoliB!$D$45</f>
        <v>0</v>
      </c>
      <c r="N4" s="21">
        <f>SvincoliB!$D$59</f>
        <v>0</v>
      </c>
      <c r="O4" s="132">
        <f t="shared" ref="O4:O12" si="1">C4+D4+E4+F4+G4+H4+I4+J4+K4-L4</f>
        <v>509</v>
      </c>
      <c r="P4" s="23">
        <f t="shared" si="0"/>
        <v>509</v>
      </c>
      <c r="Q4" s="54">
        <f t="shared" ref="Q4:Q12" si="2">ROUNDDOWN(P4/3,0)</f>
        <v>169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RoseSerieB!D3</f>
        <v>513</v>
      </c>
      <c r="D5" s="17"/>
      <c r="E5" s="20"/>
      <c r="F5" s="16"/>
      <c r="G5" s="16"/>
      <c r="H5" s="16"/>
      <c r="I5" s="16"/>
      <c r="J5" s="16"/>
      <c r="K5" s="17">
        <f>SvincoliB!$F$15</f>
        <v>0</v>
      </c>
      <c r="L5" s="21">
        <f>SvincoliB!$F$29</f>
        <v>0</v>
      </c>
      <c r="M5" s="17">
        <f>SvincoliB!$F$45</f>
        <v>0</v>
      </c>
      <c r="N5" s="21">
        <f>SvincoliB!$F$59</f>
        <v>0</v>
      </c>
      <c r="O5" s="132">
        <f t="shared" si="1"/>
        <v>513</v>
      </c>
      <c r="P5" s="23">
        <f t="shared" si="0"/>
        <v>513</v>
      </c>
      <c r="Q5" s="54">
        <f t="shared" si="2"/>
        <v>171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RoseSerieB!R3</f>
        <v>500</v>
      </c>
      <c r="D6" s="17"/>
      <c r="E6" s="20"/>
      <c r="F6" s="16"/>
      <c r="G6" s="16"/>
      <c r="H6" s="16"/>
      <c r="I6" s="16"/>
      <c r="J6" s="16"/>
      <c r="K6" s="17">
        <f>SvincoliB!$H$15</f>
        <v>0</v>
      </c>
      <c r="L6" s="21">
        <f>SvincoliB!$H$29</f>
        <v>0</v>
      </c>
      <c r="M6" s="17">
        <f>SvincoliB!$H$45</f>
        <v>0</v>
      </c>
      <c r="N6" s="21">
        <f>SvincoliB!$H$59</f>
        <v>0</v>
      </c>
      <c r="O6" s="132">
        <f t="shared" si="1"/>
        <v>500</v>
      </c>
      <c r="P6" s="23">
        <f t="shared" si="0"/>
        <v>500</v>
      </c>
      <c r="Q6" s="54">
        <f t="shared" si="2"/>
        <v>166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RoseSerieB!P3</f>
        <v>492</v>
      </c>
      <c r="D7" s="17"/>
      <c r="E7" s="20"/>
      <c r="F7" s="16"/>
      <c r="G7" s="16"/>
      <c r="H7" s="16"/>
      <c r="I7" s="16"/>
      <c r="J7" s="16"/>
      <c r="K7" s="17">
        <f>SvincoliB!$J$15</f>
        <v>0</v>
      </c>
      <c r="L7" s="21">
        <f>SvincoliB!$J$29</f>
        <v>0</v>
      </c>
      <c r="M7" s="17">
        <f>SvincoliB!$J$45</f>
        <v>0</v>
      </c>
      <c r="N7" s="21">
        <f>SvincoliB!$J$59</f>
        <v>0</v>
      </c>
      <c r="O7" s="132">
        <f t="shared" si="1"/>
        <v>492</v>
      </c>
      <c r="P7" s="23">
        <f t="shared" si="0"/>
        <v>492</v>
      </c>
      <c r="Q7" s="54">
        <f t="shared" si="2"/>
        <v>164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RoseSerieB!F3</f>
        <v>497</v>
      </c>
      <c r="D8" s="17"/>
      <c r="E8" s="20"/>
      <c r="F8" s="16"/>
      <c r="G8" s="16"/>
      <c r="H8" s="16"/>
      <c r="I8" s="16"/>
      <c r="J8" s="16"/>
      <c r="K8" s="17">
        <f>SvincoliB!$L$15</f>
        <v>0</v>
      </c>
      <c r="L8" s="21">
        <f>SvincoliB!$L$29</f>
        <v>0</v>
      </c>
      <c r="M8" s="17">
        <f>SvincoliB!$L$45</f>
        <v>0</v>
      </c>
      <c r="N8" s="21">
        <f>SvincoliB!$L$59</f>
        <v>0</v>
      </c>
      <c r="O8" s="132">
        <f t="shared" si="1"/>
        <v>497</v>
      </c>
      <c r="P8" s="23">
        <f t="shared" si="0"/>
        <v>497</v>
      </c>
      <c r="Q8" s="54">
        <f t="shared" si="2"/>
        <v>165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RoseSerieB!J3</f>
        <v>506</v>
      </c>
      <c r="D9" s="17"/>
      <c r="E9" s="20"/>
      <c r="F9" s="16"/>
      <c r="G9" s="16"/>
      <c r="H9" s="16"/>
      <c r="I9" s="16"/>
      <c r="J9" s="16"/>
      <c r="K9" s="17">
        <f>SvincoliB!$N$15</f>
        <v>0</v>
      </c>
      <c r="L9" s="21">
        <f>SvincoliB!$N$29</f>
        <v>0</v>
      </c>
      <c r="M9" s="17">
        <f>SvincoliB!$N$45</f>
        <v>0</v>
      </c>
      <c r="N9" s="21">
        <f>SvincoliB!$N$59</f>
        <v>0</v>
      </c>
      <c r="O9" s="132">
        <f t="shared" si="1"/>
        <v>506</v>
      </c>
      <c r="P9" s="23">
        <f t="shared" si="0"/>
        <v>506</v>
      </c>
      <c r="Q9" s="54">
        <f t="shared" si="2"/>
        <v>168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RoseSerieB!L3</f>
        <v>509</v>
      </c>
      <c r="D10" s="17"/>
      <c r="E10" s="20"/>
      <c r="F10" s="16"/>
      <c r="G10" s="16"/>
      <c r="H10" s="16"/>
      <c r="I10" s="16"/>
      <c r="J10" s="16"/>
      <c r="K10" s="17">
        <f>SvincoliB!$P$15</f>
        <v>0</v>
      </c>
      <c r="L10" s="21">
        <f>SvincoliB!$P$29</f>
        <v>0</v>
      </c>
      <c r="M10" s="17">
        <f>SvincoliB!$P$45</f>
        <v>0</v>
      </c>
      <c r="N10" s="21">
        <f>SvincoliB!$P$59</f>
        <v>0</v>
      </c>
      <c r="O10" s="132">
        <f t="shared" si="1"/>
        <v>509</v>
      </c>
      <c r="P10" s="23">
        <f t="shared" si="0"/>
        <v>509</v>
      </c>
      <c r="Q10" s="54">
        <f t="shared" si="2"/>
        <v>169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RoseSerieB!T3</f>
        <v>520</v>
      </c>
      <c r="D11" s="17"/>
      <c r="E11" s="20"/>
      <c r="F11" s="16"/>
      <c r="G11" s="16"/>
      <c r="H11" s="16"/>
      <c r="I11" s="16"/>
      <c r="J11" s="16"/>
      <c r="K11" s="17">
        <f>SvincoliB!$R$15</f>
        <v>0</v>
      </c>
      <c r="L11" s="21">
        <f>SvincoliB!$R$29</f>
        <v>0</v>
      </c>
      <c r="M11" s="17">
        <f>SvincoliB!$R$45</f>
        <v>0</v>
      </c>
      <c r="N11" s="21">
        <f>SvincoliB!$R$59</f>
        <v>0</v>
      </c>
      <c r="O11" s="132">
        <f t="shared" si="1"/>
        <v>520</v>
      </c>
      <c r="P11" s="23">
        <f t="shared" si="0"/>
        <v>520</v>
      </c>
      <c r="Q11" s="54">
        <f t="shared" si="2"/>
        <v>173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RoseSerieB!N3</f>
        <v>508</v>
      </c>
      <c r="D12" s="28"/>
      <c r="E12" s="29"/>
      <c r="F12" s="30"/>
      <c r="G12" s="30"/>
      <c r="H12" s="30"/>
      <c r="I12" s="30"/>
      <c r="J12" s="30"/>
      <c r="K12" s="28">
        <f>SvincoliB!$T$15</f>
        <v>0</v>
      </c>
      <c r="L12" s="31">
        <f>SvincoliB!$T$29</f>
        <v>0</v>
      </c>
      <c r="M12" s="28">
        <f>SvincoliB!$T$45</f>
        <v>0</v>
      </c>
      <c r="N12" s="31">
        <f>SvincoliB!$T$59</f>
        <v>0</v>
      </c>
      <c r="O12" s="133">
        <f t="shared" si="1"/>
        <v>508</v>
      </c>
      <c r="P12" s="34">
        <f t="shared" si="0"/>
        <v>508</v>
      </c>
      <c r="Q12" s="55">
        <f t="shared" si="2"/>
        <v>169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topLeftCell="A29" workbookViewId="0">
      <selection activeCell="B60" sqref="B60:T60"/>
    </sheetView>
  </sheetViews>
  <sheetFormatPr defaultColWidth="13.375" defaultRowHeight="15" customHeight="1" x14ac:dyDescent="0.25"/>
  <cols>
    <col min="1" max="1" width="11.625" bestFit="1" customWidth="1"/>
    <col min="2" max="2" width="5.5" bestFit="1" customWidth="1"/>
    <col min="3" max="3" width="10.875" bestFit="1" customWidth="1"/>
    <col min="4" max="4" width="5.5" bestFit="1" customWidth="1"/>
    <col min="5" max="5" width="11.625" style="200" bestFit="1" customWidth="1"/>
    <col min="6" max="6" width="5.5" style="200" bestFit="1" customWidth="1"/>
    <col min="7" max="7" width="10.625" bestFit="1" customWidth="1"/>
    <col min="8" max="8" width="5.5" bestFit="1" customWidth="1"/>
    <col min="9" max="9" width="10.375" bestFit="1" customWidth="1"/>
    <col min="10" max="10" width="5.5" bestFit="1" customWidth="1"/>
    <col min="11" max="11" width="9.625" bestFit="1" customWidth="1"/>
    <col min="12" max="12" width="5.5" bestFit="1" customWidth="1"/>
    <col min="13" max="13" width="15.375" bestFit="1" customWidth="1"/>
    <col min="14" max="14" width="5.5" bestFit="1" customWidth="1"/>
    <col min="15" max="15" width="9.625" bestFit="1" customWidth="1"/>
    <col min="16" max="16" width="5.5" bestFit="1" customWidth="1"/>
    <col min="17" max="17" width="17.875" bestFit="1" customWidth="1"/>
    <col min="18" max="18" width="5.5" bestFit="1" customWidth="1"/>
    <col min="19" max="19" width="12.5" bestFit="1" customWidth="1"/>
    <col min="20" max="20" width="5.5" bestFit="1" customWidth="1"/>
    <col min="21" max="21" width="7.875" bestFit="1" customWidth="1"/>
    <col min="22" max="22" width="9.875" bestFit="1" customWidth="1"/>
    <col min="23" max="23" width="6.875" customWidth="1"/>
  </cols>
  <sheetData>
    <row r="1" spans="1:22" ht="15.75" customHeight="1" thickBot="1" x14ac:dyDescent="0.3">
      <c r="A1" s="344">
        <f>'Serie B'!B3</f>
        <v>0</v>
      </c>
      <c r="B1" s="345"/>
      <c r="C1" s="344">
        <f>'Serie B'!B4</f>
        <v>0</v>
      </c>
      <c r="D1" s="345"/>
      <c r="E1" s="344">
        <f>'Serie B'!B5</f>
        <v>0</v>
      </c>
      <c r="F1" s="346"/>
      <c r="G1" s="344">
        <f>'Serie B'!B6</f>
        <v>0</v>
      </c>
      <c r="H1" s="345"/>
      <c r="I1" s="340">
        <f>'Serie B'!B7</f>
        <v>0</v>
      </c>
      <c r="J1" s="341"/>
      <c r="K1" s="340">
        <f>'Serie B'!B8</f>
        <v>0</v>
      </c>
      <c r="L1" s="341"/>
      <c r="M1" s="340">
        <f>'Serie B'!B9</f>
        <v>0</v>
      </c>
      <c r="N1" s="341"/>
      <c r="O1" s="340">
        <f>'Serie B'!B10</f>
        <v>0</v>
      </c>
      <c r="P1" s="341"/>
      <c r="Q1" s="340">
        <f>'Serie B'!B11</f>
        <v>0</v>
      </c>
      <c r="R1" s="341"/>
      <c r="S1" s="340">
        <f>'Serie B'!B12</f>
        <v>0</v>
      </c>
      <c r="T1" s="341"/>
      <c r="U1" s="359" t="s">
        <v>16</v>
      </c>
      <c r="V1" s="357" t="s">
        <v>17</v>
      </c>
    </row>
    <row r="2" spans="1:22" ht="15.75" x14ac:dyDescent="0.25">
      <c r="A2" s="215"/>
      <c r="B2" s="227"/>
      <c r="C2" s="215"/>
      <c r="D2" s="227"/>
      <c r="E2" s="215"/>
      <c r="F2" s="227"/>
      <c r="G2" s="215"/>
      <c r="H2" s="227"/>
      <c r="I2" s="217"/>
      <c r="J2" s="227"/>
      <c r="K2" s="215"/>
      <c r="L2" s="228"/>
      <c r="M2" s="215"/>
      <c r="N2" s="227"/>
      <c r="O2" s="215"/>
      <c r="P2" s="227"/>
      <c r="Q2" s="215"/>
      <c r="R2" s="227"/>
      <c r="S2" s="215"/>
      <c r="T2" s="227"/>
      <c r="U2" s="360"/>
      <c r="V2" s="339"/>
    </row>
    <row r="3" spans="1:22" ht="15.75" x14ac:dyDescent="0.25">
      <c r="A3" s="219"/>
      <c r="B3" s="228"/>
      <c r="C3" s="219"/>
      <c r="D3" s="228"/>
      <c r="E3" s="219"/>
      <c r="F3" s="228"/>
      <c r="G3" s="219"/>
      <c r="H3" s="228"/>
      <c r="I3" s="218"/>
      <c r="J3" s="228"/>
      <c r="K3" s="219"/>
      <c r="L3" s="228"/>
      <c r="M3" s="219"/>
      <c r="N3" s="228"/>
      <c r="O3" s="219"/>
      <c r="P3" s="228"/>
      <c r="Q3" s="219"/>
      <c r="R3" s="228"/>
      <c r="S3" s="219"/>
      <c r="T3" s="228"/>
      <c r="U3" s="360"/>
      <c r="V3" s="339"/>
    </row>
    <row r="4" spans="1:22" ht="15.75" x14ac:dyDescent="0.25">
      <c r="A4" s="219"/>
      <c r="B4" s="228"/>
      <c r="C4" s="219"/>
      <c r="D4" s="228"/>
      <c r="E4" s="219"/>
      <c r="F4" s="228"/>
      <c r="G4" s="219"/>
      <c r="H4" s="228"/>
      <c r="I4" s="219"/>
      <c r="J4" s="228"/>
      <c r="K4" s="219"/>
      <c r="L4" s="228"/>
      <c r="M4" s="219"/>
      <c r="N4" s="228"/>
      <c r="O4" s="219"/>
      <c r="P4" s="228"/>
      <c r="Q4" s="219"/>
      <c r="R4" s="228"/>
      <c r="S4" s="219"/>
      <c r="T4" s="228"/>
      <c r="U4" s="360"/>
      <c r="V4" s="339"/>
    </row>
    <row r="5" spans="1:22" ht="15.75" x14ac:dyDescent="0.25">
      <c r="A5" s="219"/>
      <c r="B5" s="228"/>
      <c r="C5" s="219"/>
      <c r="D5" s="228"/>
      <c r="E5" s="219"/>
      <c r="F5" s="228"/>
      <c r="G5" s="219"/>
      <c r="H5" s="228"/>
      <c r="I5" s="219"/>
      <c r="J5" s="228"/>
      <c r="K5" s="219"/>
      <c r="L5" s="228"/>
      <c r="M5" s="219"/>
      <c r="N5" s="228"/>
      <c r="O5" s="219"/>
      <c r="P5" s="228"/>
      <c r="Q5" s="219"/>
      <c r="R5" s="228"/>
      <c r="S5" s="219"/>
      <c r="T5" s="228"/>
      <c r="U5" s="360"/>
      <c r="V5" s="339"/>
    </row>
    <row r="6" spans="1:22" ht="15.75" x14ac:dyDescent="0.25">
      <c r="A6" s="219"/>
      <c r="B6" s="228"/>
      <c r="C6" s="219"/>
      <c r="D6" s="228"/>
      <c r="E6" s="219"/>
      <c r="F6" s="228"/>
      <c r="G6" s="219"/>
      <c r="H6" s="228"/>
      <c r="I6" s="219"/>
      <c r="J6" s="228"/>
      <c r="K6" s="219"/>
      <c r="L6" s="228"/>
      <c r="M6" s="219"/>
      <c r="N6" s="228"/>
      <c r="O6" s="219"/>
      <c r="P6" s="228"/>
      <c r="Q6" s="219"/>
      <c r="R6" s="228"/>
      <c r="S6" s="219"/>
      <c r="T6" s="228"/>
      <c r="U6" s="360"/>
      <c r="V6" s="339"/>
    </row>
    <row r="7" spans="1:22" ht="15.75" x14ac:dyDescent="0.25">
      <c r="A7" s="219"/>
      <c r="B7" s="228"/>
      <c r="C7" s="219"/>
      <c r="D7" s="228"/>
      <c r="E7" s="219"/>
      <c r="F7" s="228"/>
      <c r="G7" s="219"/>
      <c r="H7" s="228"/>
      <c r="I7" s="219"/>
      <c r="J7" s="228"/>
      <c r="K7" s="219"/>
      <c r="L7" s="228"/>
      <c r="M7" s="219"/>
      <c r="N7" s="228"/>
      <c r="O7" s="219"/>
      <c r="P7" s="228"/>
      <c r="Q7" s="219"/>
      <c r="R7" s="228"/>
      <c r="S7" s="219"/>
      <c r="T7" s="228"/>
      <c r="U7" s="360"/>
      <c r="V7" s="339"/>
    </row>
    <row r="8" spans="1:22" ht="15.75" x14ac:dyDescent="0.25">
      <c r="A8" s="219"/>
      <c r="B8" s="228"/>
      <c r="C8" s="219"/>
      <c r="D8" s="228"/>
      <c r="E8" s="219"/>
      <c r="F8" s="228"/>
      <c r="G8" s="219"/>
      <c r="H8" s="228"/>
      <c r="I8" s="219"/>
      <c r="J8" s="228"/>
      <c r="K8" s="219"/>
      <c r="L8" s="228"/>
      <c r="M8" s="219"/>
      <c r="N8" s="228"/>
      <c r="O8" s="219"/>
      <c r="P8" s="228"/>
      <c r="Q8" s="219"/>
      <c r="R8" s="228"/>
      <c r="S8" s="219"/>
      <c r="T8" s="228"/>
      <c r="U8" s="360"/>
      <c r="V8" s="339"/>
    </row>
    <row r="9" spans="1:22" ht="15.75" x14ac:dyDescent="0.25">
      <c r="A9" s="219"/>
      <c r="B9" s="228"/>
      <c r="C9" s="219"/>
      <c r="D9" s="228"/>
      <c r="E9" s="219"/>
      <c r="F9" s="228"/>
      <c r="G9" s="219"/>
      <c r="H9" s="228"/>
      <c r="I9" s="219"/>
      <c r="J9" s="228"/>
      <c r="K9" s="219"/>
      <c r="L9" s="228"/>
      <c r="M9" s="219"/>
      <c r="N9" s="228"/>
      <c r="O9" s="219"/>
      <c r="P9" s="228"/>
      <c r="Q9" s="219"/>
      <c r="R9" s="228"/>
      <c r="S9" s="219"/>
      <c r="T9" s="228"/>
      <c r="U9" s="360"/>
      <c r="V9" s="339"/>
    </row>
    <row r="10" spans="1:22" ht="15.75" x14ac:dyDescent="0.25">
      <c r="A10" s="219"/>
      <c r="B10" s="228"/>
      <c r="C10" s="219"/>
      <c r="D10" s="228"/>
      <c r="E10" s="219"/>
      <c r="F10" s="228"/>
      <c r="G10" s="219"/>
      <c r="H10" s="228"/>
      <c r="I10" s="219"/>
      <c r="J10" s="228"/>
      <c r="K10" s="219"/>
      <c r="L10" s="228"/>
      <c r="M10" s="219"/>
      <c r="N10" s="228"/>
      <c r="O10" s="219"/>
      <c r="P10" s="228"/>
      <c r="Q10" s="219"/>
      <c r="R10" s="228"/>
      <c r="S10" s="219"/>
      <c r="T10" s="228"/>
      <c r="U10" s="360"/>
      <c r="V10" s="339"/>
    </row>
    <row r="11" spans="1:22" ht="15.75" x14ac:dyDescent="0.25">
      <c r="A11" s="219"/>
      <c r="B11" s="228"/>
      <c r="C11" s="219"/>
      <c r="D11" s="228"/>
      <c r="E11" s="219"/>
      <c r="F11" s="228"/>
      <c r="G11" s="219"/>
      <c r="H11" s="228"/>
      <c r="I11" s="219"/>
      <c r="J11" s="228"/>
      <c r="K11" s="219"/>
      <c r="L11" s="228"/>
      <c r="M11" s="219"/>
      <c r="N11" s="228"/>
      <c r="O11" s="219"/>
      <c r="P11" s="228"/>
      <c r="Q11" s="219"/>
      <c r="R11" s="228"/>
      <c r="S11" s="219"/>
      <c r="T11" s="228"/>
      <c r="U11" s="360"/>
      <c r="V11" s="339"/>
    </row>
    <row r="12" spans="1:22" ht="15.75" x14ac:dyDescent="0.25">
      <c r="A12" s="219"/>
      <c r="B12" s="228"/>
      <c r="C12" s="219"/>
      <c r="D12" s="228"/>
      <c r="E12" s="219"/>
      <c r="F12" s="228"/>
      <c r="G12" s="219"/>
      <c r="H12" s="228"/>
      <c r="I12" s="219"/>
      <c r="J12" s="228"/>
      <c r="K12" s="219"/>
      <c r="L12" s="228"/>
      <c r="M12" s="219"/>
      <c r="N12" s="228"/>
      <c r="O12" s="219"/>
      <c r="P12" s="228"/>
      <c r="Q12" s="219"/>
      <c r="R12" s="228"/>
      <c r="S12" s="219"/>
      <c r="T12" s="228"/>
      <c r="U12" s="360"/>
      <c r="V12" s="339"/>
    </row>
    <row r="13" spans="1:22" ht="16.5" thickBot="1" x14ac:dyDescent="0.3">
      <c r="A13" s="214"/>
      <c r="B13" s="216"/>
      <c r="C13" s="214"/>
      <c r="D13" s="216"/>
      <c r="E13" s="214"/>
      <c r="F13" s="216"/>
      <c r="G13" s="214"/>
      <c r="H13" s="216"/>
      <c r="I13" s="214"/>
      <c r="J13" s="216"/>
      <c r="K13" s="214"/>
      <c r="L13" s="216"/>
      <c r="M13" s="214"/>
      <c r="N13" s="216"/>
      <c r="O13" s="214"/>
      <c r="P13" s="216"/>
      <c r="Q13" s="214"/>
      <c r="R13" s="216"/>
      <c r="S13" s="214"/>
      <c r="T13" s="216"/>
      <c r="U13" s="360"/>
      <c r="V13" s="339"/>
    </row>
    <row r="14" spans="1:22" ht="16.5" thickBot="1" x14ac:dyDescent="0.3">
      <c r="U14" s="360"/>
      <c r="V14" s="339"/>
    </row>
    <row r="15" spans="1:22" ht="16.5" thickBot="1" x14ac:dyDescent="0.3">
      <c r="A15" s="25" t="s">
        <v>20</v>
      </c>
      <c r="B15" s="26">
        <f>ROUNDDOWN(SUM(B2:B13)/2,0)</f>
        <v>0</v>
      </c>
      <c r="C15" s="25" t="s">
        <v>20</v>
      </c>
      <c r="D15" s="26">
        <f>ROUNDDOWN(SUM(D2:D13)/2,0)</f>
        <v>0</v>
      </c>
      <c r="E15" s="229" t="s">
        <v>20</v>
      </c>
      <c r="F15" s="230">
        <f>ROUNDDOWN(SUM(F2:F13)/2,0)</f>
        <v>0</v>
      </c>
      <c r="G15" s="25" t="s">
        <v>20</v>
      </c>
      <c r="H15" s="26">
        <f>ROUNDDOWN(SUM(H2:H13)/2,0)</f>
        <v>0</v>
      </c>
      <c r="I15" s="25" t="s">
        <v>20</v>
      </c>
      <c r="J15" s="26">
        <f>ROUNDDOWN(SUM(J2:J13)/2,0)</f>
        <v>0</v>
      </c>
      <c r="K15" s="25" t="s">
        <v>20</v>
      </c>
      <c r="L15" s="26">
        <f>ROUNDDOWN(SUM(L2:L13)/2,0)</f>
        <v>0</v>
      </c>
      <c r="M15" s="25" t="s">
        <v>20</v>
      </c>
      <c r="N15" s="26">
        <f>ROUNDDOWN(SUM(N2:N13)/2,0)</f>
        <v>0</v>
      </c>
      <c r="O15" s="25" t="s">
        <v>20</v>
      </c>
      <c r="P15" s="26">
        <f>ROUNDDOWN(SUM(P2:P13)/2,0)</f>
        <v>0</v>
      </c>
      <c r="Q15" s="25" t="s">
        <v>20</v>
      </c>
      <c r="R15" s="26">
        <f>ROUNDDOWN(SUM(R2:R13)/2,0)</f>
        <v>0</v>
      </c>
      <c r="S15" s="25" t="s">
        <v>20</v>
      </c>
      <c r="T15" s="27">
        <f>ROUNDDOWN(SUM(T2:T13)/2,0)</f>
        <v>0</v>
      </c>
      <c r="U15" s="336"/>
      <c r="V15" s="339"/>
    </row>
    <row r="16" spans="1:22" ht="16.5" thickBot="1" x14ac:dyDescent="0.3">
      <c r="V16" s="339"/>
    </row>
    <row r="17" spans="1:22" ht="15" customHeight="1" x14ac:dyDescent="0.25">
      <c r="A17" s="72"/>
      <c r="B17" s="73"/>
      <c r="C17" s="12"/>
      <c r="D17" s="58"/>
      <c r="E17" s="215"/>
      <c r="F17" s="231"/>
      <c r="G17" s="8"/>
      <c r="H17" s="58"/>
      <c r="I17" s="217"/>
      <c r="J17" s="58"/>
      <c r="K17" s="8"/>
      <c r="L17" s="58"/>
      <c r="M17" s="8"/>
      <c r="N17" s="58"/>
      <c r="O17" s="8"/>
      <c r="P17" s="221"/>
      <c r="Q17" s="72"/>
      <c r="R17" s="223"/>
      <c r="S17" s="72"/>
      <c r="T17" s="73"/>
      <c r="U17" s="361" t="s">
        <v>21</v>
      </c>
      <c r="V17" s="339"/>
    </row>
    <row r="18" spans="1:22" ht="15.75" x14ac:dyDescent="0.25">
      <c r="A18" s="74"/>
      <c r="B18" s="75"/>
      <c r="C18" s="71"/>
      <c r="D18" s="59"/>
      <c r="E18" s="219"/>
      <c r="F18" s="232"/>
      <c r="G18" s="13"/>
      <c r="H18" s="59"/>
      <c r="I18" s="218"/>
      <c r="J18" s="59"/>
      <c r="K18" s="13"/>
      <c r="L18" s="59"/>
      <c r="M18" s="13"/>
      <c r="N18" s="59"/>
      <c r="O18" s="13"/>
      <c r="P18" s="142"/>
      <c r="Q18" s="74"/>
      <c r="R18" s="224"/>
      <c r="S18" s="74"/>
      <c r="T18" s="75"/>
      <c r="U18" s="348"/>
      <c r="V18" s="339"/>
    </row>
    <row r="19" spans="1:22" ht="15.75" x14ac:dyDescent="0.25">
      <c r="A19" s="74"/>
      <c r="B19" s="75"/>
      <c r="C19" s="71"/>
      <c r="D19" s="14"/>
      <c r="E19" s="219"/>
      <c r="F19" s="232"/>
      <c r="G19" s="13"/>
      <c r="H19" s="59"/>
      <c r="I19" s="219"/>
      <c r="J19" s="59"/>
      <c r="K19" s="13"/>
      <c r="L19" s="59"/>
      <c r="M19" s="13"/>
      <c r="N19" s="59"/>
      <c r="O19" s="13"/>
      <c r="P19" s="142"/>
      <c r="Q19" s="74"/>
      <c r="R19" s="224"/>
      <c r="S19" s="74"/>
      <c r="T19" s="75"/>
      <c r="U19" s="348"/>
      <c r="V19" s="339"/>
    </row>
    <row r="20" spans="1:22" ht="15.75" x14ac:dyDescent="0.25">
      <c r="A20" s="74"/>
      <c r="B20" s="75"/>
      <c r="C20" s="71"/>
      <c r="D20" s="14"/>
      <c r="E20" s="219"/>
      <c r="F20" s="232"/>
      <c r="G20" s="13"/>
      <c r="H20" s="59"/>
      <c r="I20" s="13"/>
      <c r="J20" s="59"/>
      <c r="K20" s="13"/>
      <c r="L20" s="59"/>
      <c r="M20" s="13"/>
      <c r="N20" s="59"/>
      <c r="O20" s="13"/>
      <c r="P20" s="142"/>
      <c r="Q20" s="74"/>
      <c r="R20" s="224"/>
      <c r="S20" s="74"/>
      <c r="T20" s="75"/>
      <c r="U20" s="348"/>
      <c r="V20" s="339"/>
    </row>
    <row r="21" spans="1:22" ht="15.75" x14ac:dyDescent="0.25">
      <c r="A21" s="74"/>
      <c r="B21" s="75"/>
      <c r="C21" s="71"/>
      <c r="D21" s="14"/>
      <c r="E21" s="219"/>
      <c r="F21" s="232"/>
      <c r="G21" s="13"/>
      <c r="H21" s="59"/>
      <c r="I21" s="13"/>
      <c r="J21" s="59"/>
      <c r="K21" s="13"/>
      <c r="L21" s="59"/>
      <c r="M21" s="13"/>
      <c r="N21" s="59"/>
      <c r="O21" s="13"/>
      <c r="P21" s="225"/>
      <c r="Q21" s="74"/>
      <c r="R21" s="224"/>
      <c r="S21" s="74"/>
      <c r="T21" s="75"/>
      <c r="U21" s="348"/>
      <c r="V21" s="339"/>
    </row>
    <row r="22" spans="1:22" ht="15.75" x14ac:dyDescent="0.25">
      <c r="A22" s="74"/>
      <c r="B22" s="75"/>
      <c r="C22" s="71"/>
      <c r="D22" s="14"/>
      <c r="E22" s="219"/>
      <c r="F22" s="232"/>
      <c r="G22" s="13"/>
      <c r="H22" s="59"/>
      <c r="I22" s="13"/>
      <c r="J22" s="59"/>
      <c r="K22" s="13"/>
      <c r="L22" s="59"/>
      <c r="M22" s="13"/>
      <c r="N22" s="59"/>
      <c r="O22" s="13"/>
      <c r="P22" s="71"/>
      <c r="Q22" s="74"/>
      <c r="R22" s="224"/>
      <c r="S22" s="74"/>
      <c r="T22" s="75"/>
      <c r="U22" s="348"/>
      <c r="V22" s="339"/>
    </row>
    <row r="23" spans="1:22" ht="15.75" x14ac:dyDescent="0.25">
      <c r="A23" s="74"/>
      <c r="B23" s="75"/>
      <c r="C23" s="71"/>
      <c r="D23" s="14"/>
      <c r="E23" s="219"/>
      <c r="F23" s="232"/>
      <c r="G23" s="13"/>
      <c r="H23" s="59"/>
      <c r="I23" s="13"/>
      <c r="J23" s="14"/>
      <c r="K23" s="13"/>
      <c r="L23" s="59"/>
      <c r="M23" s="13"/>
      <c r="N23" s="14"/>
      <c r="O23" s="13"/>
      <c r="P23" s="71"/>
      <c r="Q23" s="74"/>
      <c r="R23" s="224"/>
      <c r="S23" s="74"/>
      <c r="T23" s="75"/>
      <c r="U23" s="348"/>
      <c r="V23" s="339"/>
    </row>
    <row r="24" spans="1:22" ht="15.75" x14ac:dyDescent="0.25">
      <c r="A24" s="74"/>
      <c r="B24" s="75"/>
      <c r="C24" s="71"/>
      <c r="D24" s="14"/>
      <c r="E24" s="219"/>
      <c r="F24" s="228"/>
      <c r="G24" s="13"/>
      <c r="H24" s="59"/>
      <c r="I24" s="13"/>
      <c r="J24" s="14"/>
      <c r="K24" s="13"/>
      <c r="L24" s="14"/>
      <c r="M24" s="13"/>
      <c r="N24" s="14"/>
      <c r="O24" s="13"/>
      <c r="P24" s="71"/>
      <c r="Q24" s="74"/>
      <c r="R24" s="224"/>
      <c r="S24" s="74"/>
      <c r="T24" s="75"/>
      <c r="U24" s="348"/>
      <c r="V24" s="339"/>
    </row>
    <row r="25" spans="1:22" ht="15.75" x14ac:dyDescent="0.25">
      <c r="A25" s="74"/>
      <c r="B25" s="75"/>
      <c r="C25" s="71"/>
      <c r="D25" s="14"/>
      <c r="E25" s="219"/>
      <c r="F25" s="228"/>
      <c r="G25" s="13"/>
      <c r="H25" s="14"/>
      <c r="I25" s="13"/>
      <c r="J25" s="14"/>
      <c r="K25" s="13"/>
      <c r="L25" s="14"/>
      <c r="M25" s="13"/>
      <c r="N25" s="14"/>
      <c r="O25" s="13"/>
      <c r="P25" s="71"/>
      <c r="Q25" s="74"/>
      <c r="R25" s="75"/>
      <c r="S25" s="74"/>
      <c r="T25" s="75"/>
      <c r="U25" s="348"/>
      <c r="V25" s="339"/>
    </row>
    <row r="26" spans="1:22" ht="15.75" x14ac:dyDescent="0.25">
      <c r="A26" s="74"/>
      <c r="B26" s="75"/>
      <c r="C26" s="71"/>
      <c r="D26" s="14"/>
      <c r="E26" s="219"/>
      <c r="F26" s="228"/>
      <c r="G26" s="13"/>
      <c r="H26" s="14"/>
      <c r="I26" s="13"/>
      <c r="J26" s="14"/>
      <c r="K26" s="13"/>
      <c r="L26" s="14"/>
      <c r="M26" s="13"/>
      <c r="N26" s="14"/>
      <c r="O26" s="13"/>
      <c r="P26" s="71"/>
      <c r="Q26" s="74"/>
      <c r="R26" s="75"/>
      <c r="S26" s="74"/>
      <c r="T26" s="75"/>
      <c r="U26" s="348"/>
      <c r="V26" s="339"/>
    </row>
    <row r="27" spans="1:22" ht="15.75" x14ac:dyDescent="0.25">
      <c r="A27" s="74"/>
      <c r="B27" s="75"/>
      <c r="C27" s="71"/>
      <c r="D27" s="14"/>
      <c r="E27" s="219"/>
      <c r="F27" s="228"/>
      <c r="G27" s="13"/>
      <c r="H27" s="14"/>
      <c r="I27" s="13"/>
      <c r="J27" s="14"/>
      <c r="K27" s="13"/>
      <c r="L27" s="14"/>
      <c r="M27" s="13"/>
      <c r="N27" s="14"/>
      <c r="O27" s="13"/>
      <c r="P27" s="71"/>
      <c r="Q27" s="74"/>
      <c r="R27" s="75"/>
      <c r="S27" s="74"/>
      <c r="T27" s="75"/>
      <c r="U27" s="348"/>
      <c r="V27" s="339"/>
    </row>
    <row r="28" spans="1:22" ht="16.5" thickBot="1" x14ac:dyDescent="0.3">
      <c r="A28" s="76"/>
      <c r="B28" s="77"/>
      <c r="C28" s="220"/>
      <c r="D28" s="216"/>
      <c r="E28" s="214"/>
      <c r="F28" s="216"/>
      <c r="G28" s="18"/>
      <c r="H28" s="19"/>
      <c r="I28" s="214"/>
      <c r="J28" s="19"/>
      <c r="K28" s="18"/>
      <c r="L28" s="19"/>
      <c r="M28" s="18"/>
      <c r="N28" s="19"/>
      <c r="O28" s="18"/>
      <c r="P28" s="22"/>
      <c r="Q28" s="76"/>
      <c r="R28" s="77"/>
      <c r="S28" s="76"/>
      <c r="T28" s="77"/>
      <c r="U28" s="348"/>
      <c r="V28" s="339"/>
    </row>
    <row r="29" spans="1:22" ht="16.5" thickBot="1" x14ac:dyDescent="0.3">
      <c r="A29" s="18" t="s">
        <v>87</v>
      </c>
      <c r="B29" s="19">
        <f>SUM(B17:B28)</f>
        <v>0</v>
      </c>
      <c r="C29" s="25" t="s">
        <v>87</v>
      </c>
      <c r="D29" s="26">
        <f>SUM(D17:D28)</f>
        <v>0</v>
      </c>
      <c r="E29" s="229" t="s">
        <v>87</v>
      </c>
      <c r="F29" s="230">
        <f>SUM(F17:F28)</f>
        <v>0</v>
      </c>
      <c r="G29" s="25" t="s">
        <v>87</v>
      </c>
      <c r="H29" s="26">
        <f>SUM(H17:H28)</f>
        <v>0</v>
      </c>
      <c r="I29" s="25" t="s">
        <v>87</v>
      </c>
      <c r="J29" s="26">
        <f>SUM(J17:J28)</f>
        <v>0</v>
      </c>
      <c r="K29" s="25" t="s">
        <v>87</v>
      </c>
      <c r="L29" s="26">
        <f>SUM(L17:L28)</f>
        <v>0</v>
      </c>
      <c r="M29" s="25" t="s">
        <v>87</v>
      </c>
      <c r="N29" s="26">
        <f>SUM(N17:N28)</f>
        <v>0</v>
      </c>
      <c r="O29" s="25" t="s">
        <v>87</v>
      </c>
      <c r="P29" s="26">
        <f>SUM(P17:P28)</f>
        <v>0</v>
      </c>
      <c r="Q29" s="222" t="s">
        <v>87</v>
      </c>
      <c r="R29" s="19">
        <f>SUM(R17:R28)</f>
        <v>0</v>
      </c>
      <c r="S29" s="222" t="s">
        <v>87</v>
      </c>
      <c r="T29" s="19">
        <f>SUM(T17:T28)</f>
        <v>0</v>
      </c>
      <c r="U29" s="336"/>
      <c r="V29" s="332"/>
    </row>
    <row r="30" spans="1:22" ht="16.5" thickBot="1" x14ac:dyDescent="0.3">
      <c r="A30" s="33"/>
      <c r="B30" s="33">
        <f>'Serie B'!O8</f>
        <v>497</v>
      </c>
      <c r="C30" s="33"/>
      <c r="D30" s="33">
        <f>'Serie B'!O9</f>
        <v>506</v>
      </c>
      <c r="E30" s="33"/>
      <c r="F30" s="33">
        <f>'Serie B'!O10</f>
        <v>509</v>
      </c>
      <c r="G30" s="33"/>
      <c r="H30" s="33">
        <f>'Serie B'!O11</f>
        <v>520</v>
      </c>
      <c r="I30" s="33"/>
      <c r="J30" s="33">
        <f>'Serie B'!O12</f>
        <v>508</v>
      </c>
      <c r="K30" s="33"/>
      <c r="L30" s="33">
        <f>'Serie B'!O13</f>
        <v>0</v>
      </c>
      <c r="M30" s="33"/>
      <c r="N30" s="33">
        <f>'Serie B'!O14</f>
        <v>0</v>
      </c>
      <c r="O30" s="33"/>
      <c r="P30" s="33">
        <f>'Serie B'!O15</f>
        <v>0</v>
      </c>
      <c r="Q30" s="33"/>
      <c r="R30" s="33">
        <f>'Serie B'!O16</f>
        <v>0</v>
      </c>
      <c r="S30" s="33"/>
      <c r="T30" s="33">
        <f>'Serie B'!O17</f>
        <v>0</v>
      </c>
      <c r="U30" s="347" t="s">
        <v>25</v>
      </c>
      <c r="V30" s="348"/>
    </row>
    <row r="31" spans="1:22" ht="15.75" customHeight="1" thickBot="1" x14ac:dyDescent="0.3">
      <c r="A31" s="344"/>
      <c r="B31" s="345"/>
      <c r="C31" s="344"/>
      <c r="D31" s="345"/>
      <c r="E31" s="344"/>
      <c r="F31" s="345"/>
      <c r="G31" s="340"/>
      <c r="H31" s="341"/>
      <c r="I31" s="340"/>
      <c r="J31" s="341"/>
      <c r="K31" s="344"/>
      <c r="L31" s="345"/>
      <c r="M31" s="340"/>
      <c r="N31" s="343"/>
      <c r="O31" s="340"/>
      <c r="P31" s="341"/>
      <c r="Q31" s="340"/>
      <c r="R31" s="341"/>
      <c r="S31" s="342"/>
      <c r="T31" s="334"/>
      <c r="U31" s="363" t="s">
        <v>16</v>
      </c>
      <c r="V31" s="358" t="s">
        <v>26</v>
      </c>
    </row>
    <row r="32" spans="1:22" ht="15.75" x14ac:dyDescent="0.25">
      <c r="A32" s="8"/>
      <c r="B32" s="10"/>
      <c r="C32" s="8"/>
      <c r="D32" s="58"/>
      <c r="E32" s="215"/>
      <c r="F32" s="231"/>
      <c r="G32" s="8"/>
      <c r="H32" s="58"/>
      <c r="I32" s="49"/>
      <c r="J32" s="58"/>
      <c r="K32" s="8"/>
      <c r="L32" s="58"/>
      <c r="M32" s="8"/>
      <c r="N32" s="58"/>
      <c r="O32" s="8"/>
      <c r="P32" s="58"/>
      <c r="Q32" s="8"/>
      <c r="R32" s="58"/>
      <c r="S32" s="8"/>
      <c r="T32" s="10"/>
      <c r="U32" s="360"/>
      <c r="V32" s="339"/>
    </row>
    <row r="33" spans="1:22" ht="15.75" x14ac:dyDescent="0.25">
      <c r="A33" s="13"/>
      <c r="B33" s="14"/>
      <c r="C33" s="13"/>
      <c r="D33" s="59"/>
      <c r="E33" s="219"/>
      <c r="F33" s="232"/>
      <c r="G33" s="13"/>
      <c r="H33" s="59"/>
      <c r="I33" s="61"/>
      <c r="J33" s="59"/>
      <c r="K33" s="13"/>
      <c r="L33" s="59"/>
      <c r="M33" s="13"/>
      <c r="N33" s="59"/>
      <c r="O33" s="13"/>
      <c r="P33" s="59"/>
      <c r="Q33" s="13"/>
      <c r="R33" s="59"/>
      <c r="S33" s="13"/>
      <c r="T33" s="14"/>
      <c r="U33" s="360"/>
      <c r="V33" s="339"/>
    </row>
    <row r="34" spans="1:22" ht="15.75" x14ac:dyDescent="0.25">
      <c r="A34" s="13"/>
      <c r="B34" s="14"/>
      <c r="C34" s="13"/>
      <c r="D34" s="14"/>
      <c r="E34" s="219"/>
      <c r="F34" s="232"/>
      <c r="G34" s="13"/>
      <c r="H34" s="59"/>
      <c r="I34" s="13"/>
      <c r="J34" s="59"/>
      <c r="K34" s="13"/>
      <c r="L34" s="59"/>
      <c r="M34" s="13"/>
      <c r="N34" s="59"/>
      <c r="O34" s="13"/>
      <c r="P34" s="59"/>
      <c r="Q34" s="13"/>
      <c r="R34" s="59"/>
      <c r="S34" s="13"/>
      <c r="T34" s="14"/>
      <c r="U34" s="360"/>
      <c r="V34" s="339"/>
    </row>
    <row r="35" spans="1:22" ht="15.75" x14ac:dyDescent="0.25">
      <c r="A35" s="13"/>
      <c r="B35" s="14"/>
      <c r="C35" s="13"/>
      <c r="D35" s="14"/>
      <c r="E35" s="219"/>
      <c r="F35" s="232"/>
      <c r="G35" s="13"/>
      <c r="H35" s="59"/>
      <c r="I35" s="13"/>
      <c r="J35" s="59"/>
      <c r="K35" s="13"/>
      <c r="L35" s="59"/>
      <c r="M35" s="13"/>
      <c r="N35" s="59"/>
      <c r="O35" s="13"/>
      <c r="P35" s="59"/>
      <c r="Q35" s="13"/>
      <c r="R35" s="59"/>
      <c r="S35" s="13"/>
      <c r="T35" s="14"/>
      <c r="U35" s="360"/>
      <c r="V35" s="339"/>
    </row>
    <row r="36" spans="1:22" ht="15.75" x14ac:dyDescent="0.25">
      <c r="A36" s="13"/>
      <c r="B36" s="14"/>
      <c r="C36" s="13"/>
      <c r="D36" s="14"/>
      <c r="E36" s="219"/>
      <c r="F36" s="232"/>
      <c r="G36" s="13"/>
      <c r="H36" s="59"/>
      <c r="I36" s="13"/>
      <c r="J36" s="59"/>
      <c r="K36" s="13"/>
      <c r="L36" s="59"/>
      <c r="M36" s="13"/>
      <c r="N36" s="59"/>
      <c r="O36" s="13"/>
      <c r="P36" s="59"/>
      <c r="Q36" s="13"/>
      <c r="R36" s="59"/>
      <c r="S36" s="13"/>
      <c r="T36" s="14"/>
      <c r="U36" s="360"/>
      <c r="V36" s="339"/>
    </row>
    <row r="37" spans="1:22" ht="15.75" x14ac:dyDescent="0.25">
      <c r="A37" s="13"/>
      <c r="B37" s="14"/>
      <c r="C37" s="13"/>
      <c r="D37" s="14"/>
      <c r="E37" s="219"/>
      <c r="F37" s="232"/>
      <c r="G37" s="13"/>
      <c r="H37" s="59"/>
      <c r="I37" s="13"/>
      <c r="J37" s="59"/>
      <c r="K37" s="13"/>
      <c r="L37" s="59"/>
      <c r="M37" s="13"/>
      <c r="N37" s="59"/>
      <c r="O37" s="13"/>
      <c r="P37" s="14"/>
      <c r="Q37" s="13"/>
      <c r="R37" s="59"/>
      <c r="S37" s="13"/>
      <c r="T37" s="14"/>
      <c r="U37" s="360"/>
      <c r="V37" s="339"/>
    </row>
    <row r="38" spans="1:22" ht="15.75" x14ac:dyDescent="0.25">
      <c r="A38" s="13"/>
      <c r="B38" s="14"/>
      <c r="C38" s="13"/>
      <c r="D38" s="14"/>
      <c r="E38" s="219"/>
      <c r="F38" s="232"/>
      <c r="G38" s="13"/>
      <c r="H38" s="59"/>
      <c r="I38" s="13"/>
      <c r="J38" s="14"/>
      <c r="K38" s="13"/>
      <c r="L38" s="59"/>
      <c r="M38" s="13"/>
      <c r="N38" s="14"/>
      <c r="O38" s="13"/>
      <c r="P38" s="14"/>
      <c r="Q38" s="13"/>
      <c r="R38" s="59"/>
      <c r="S38" s="13"/>
      <c r="T38" s="14"/>
      <c r="U38" s="360"/>
      <c r="V38" s="339"/>
    </row>
    <row r="39" spans="1:22" ht="15.75" x14ac:dyDescent="0.25">
      <c r="A39" s="13"/>
      <c r="B39" s="14"/>
      <c r="C39" s="13"/>
      <c r="D39" s="14"/>
      <c r="E39" s="219"/>
      <c r="F39" s="228"/>
      <c r="G39" s="13"/>
      <c r="H39" s="59"/>
      <c r="I39" s="13"/>
      <c r="J39" s="14"/>
      <c r="K39" s="13"/>
      <c r="L39" s="14"/>
      <c r="M39" s="13"/>
      <c r="N39" s="14"/>
      <c r="O39" s="13"/>
      <c r="P39" s="14"/>
      <c r="Q39" s="13"/>
      <c r="R39" s="59"/>
      <c r="S39" s="13"/>
      <c r="T39" s="14"/>
      <c r="U39" s="360"/>
      <c r="V39" s="339"/>
    </row>
    <row r="40" spans="1:22" ht="15.75" x14ac:dyDescent="0.25">
      <c r="A40" s="13"/>
      <c r="B40" s="14"/>
      <c r="C40" s="13"/>
      <c r="D40" s="14"/>
      <c r="E40" s="219"/>
      <c r="F40" s="228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60"/>
      <c r="V40" s="339"/>
    </row>
    <row r="41" spans="1:22" ht="15.75" x14ac:dyDescent="0.25">
      <c r="A41" s="13"/>
      <c r="B41" s="14"/>
      <c r="C41" s="13"/>
      <c r="D41" s="14"/>
      <c r="E41" s="219"/>
      <c r="F41" s="228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60"/>
      <c r="V41" s="339"/>
    </row>
    <row r="42" spans="1:22" ht="15.75" x14ac:dyDescent="0.25">
      <c r="A42" s="13"/>
      <c r="B42" s="14"/>
      <c r="C42" s="13"/>
      <c r="D42" s="14"/>
      <c r="E42" s="219"/>
      <c r="F42" s="228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60"/>
      <c r="V42" s="339"/>
    </row>
    <row r="43" spans="1:22" ht="16.5" thickBot="1" x14ac:dyDescent="0.3">
      <c r="A43" s="18"/>
      <c r="B43" s="19"/>
      <c r="C43" s="18"/>
      <c r="D43" s="19"/>
      <c r="E43" s="214"/>
      <c r="F43" s="216"/>
      <c r="G43" s="18"/>
      <c r="H43" s="19"/>
      <c r="I43" s="18"/>
      <c r="J43" s="19"/>
      <c r="K43" s="18"/>
      <c r="L43" s="19"/>
      <c r="M43" s="18"/>
      <c r="N43" s="19"/>
      <c r="O43" s="18"/>
      <c r="P43" s="19"/>
      <c r="Q43" s="18"/>
      <c r="R43" s="19"/>
      <c r="S43" s="18"/>
      <c r="T43" s="19"/>
      <c r="U43" s="360"/>
      <c r="V43" s="339"/>
    </row>
    <row r="44" spans="1:22" ht="16.5" thickBot="1" x14ac:dyDescent="0.3">
      <c r="U44" s="360"/>
      <c r="V44" s="339"/>
    </row>
    <row r="45" spans="1:22" ht="16.5" thickBot="1" x14ac:dyDescent="0.3">
      <c r="A45" s="25" t="s">
        <v>20</v>
      </c>
      <c r="B45" s="26">
        <f>ROUNDDOWN(SUM(B32:B43)/2,0)</f>
        <v>0</v>
      </c>
      <c r="C45" s="25" t="s">
        <v>20</v>
      </c>
      <c r="D45" s="26">
        <f>ROUNDDOWN(SUM(D32:D43)/2,0)</f>
        <v>0</v>
      </c>
      <c r="E45" s="229" t="s">
        <v>20</v>
      </c>
      <c r="F45" s="230">
        <f>ROUNDDOWN(SUM(F32:F43)/2,0)</f>
        <v>0</v>
      </c>
      <c r="G45" s="25" t="s">
        <v>20</v>
      </c>
      <c r="H45" s="26">
        <f>ROUNDDOWN(SUM(H32:H43)/2,0)</f>
        <v>0</v>
      </c>
      <c r="I45" s="25" t="s">
        <v>20</v>
      </c>
      <c r="J45" s="26">
        <f>ROUNDDOWN(SUM(J32:J43)/2,0)</f>
        <v>0</v>
      </c>
      <c r="K45" s="25" t="s">
        <v>20</v>
      </c>
      <c r="L45" s="26">
        <f>ROUNDDOWN(SUM(L32:L43)/2,0)</f>
        <v>0</v>
      </c>
      <c r="M45" s="25" t="s">
        <v>20</v>
      </c>
      <c r="N45" s="26">
        <f>ROUNDDOWN(SUM(N32:N43)/2,0)</f>
        <v>0</v>
      </c>
      <c r="O45" s="25" t="s">
        <v>20</v>
      </c>
      <c r="P45" s="26">
        <f>ROUNDDOWN(SUM(P32:P43)/2,0)</f>
        <v>0</v>
      </c>
      <c r="Q45" s="25" t="s">
        <v>20</v>
      </c>
      <c r="R45" s="26">
        <f>ROUNDDOWN(SUM(R32:R43)/2,0)</f>
        <v>0</v>
      </c>
      <c r="S45" s="25" t="s">
        <v>20</v>
      </c>
      <c r="T45" s="27">
        <f>ROUNDDOWN(SUM(T32:T43)/2,0)</f>
        <v>0</v>
      </c>
      <c r="U45" s="336"/>
      <c r="V45" s="339"/>
    </row>
    <row r="46" spans="1:22" ht="16.5" thickBot="1" x14ac:dyDescent="0.3">
      <c r="V46" s="339"/>
    </row>
    <row r="47" spans="1:22" ht="15" customHeight="1" x14ac:dyDescent="0.25">
      <c r="A47" s="8"/>
      <c r="B47" s="10"/>
      <c r="C47" s="8"/>
      <c r="D47" s="58"/>
      <c r="E47" s="215"/>
      <c r="F47" s="231"/>
      <c r="G47" s="8"/>
      <c r="H47" s="58"/>
      <c r="I47" s="49"/>
      <c r="J47" s="58"/>
      <c r="K47" s="8"/>
      <c r="L47" s="58"/>
      <c r="M47" s="8"/>
      <c r="N47" s="58"/>
      <c r="O47" s="8"/>
      <c r="P47" s="58"/>
      <c r="Q47" s="8"/>
      <c r="R47" s="58"/>
      <c r="S47" s="8"/>
      <c r="T47" s="10"/>
      <c r="U47" s="362" t="s">
        <v>21</v>
      </c>
      <c r="V47" s="339"/>
    </row>
    <row r="48" spans="1:22" ht="15.75" x14ac:dyDescent="0.25">
      <c r="A48" s="13"/>
      <c r="B48" s="14"/>
      <c r="C48" s="13"/>
      <c r="D48" s="59"/>
      <c r="E48" s="219"/>
      <c r="F48" s="232"/>
      <c r="G48" s="13"/>
      <c r="H48" s="59"/>
      <c r="I48" s="61"/>
      <c r="J48" s="59"/>
      <c r="K48" s="13"/>
      <c r="L48" s="59"/>
      <c r="M48" s="13"/>
      <c r="N48" s="59"/>
      <c r="O48" s="13"/>
      <c r="P48" s="59"/>
      <c r="Q48" s="13"/>
      <c r="R48" s="59"/>
      <c r="S48" s="13"/>
      <c r="T48" s="14"/>
      <c r="U48" s="360"/>
      <c r="V48" s="339"/>
    </row>
    <row r="49" spans="1:22" ht="15.75" x14ac:dyDescent="0.25">
      <c r="A49" s="13"/>
      <c r="B49" s="14"/>
      <c r="C49" s="13"/>
      <c r="D49" s="14"/>
      <c r="E49" s="219"/>
      <c r="F49" s="232"/>
      <c r="G49" s="13"/>
      <c r="H49" s="59"/>
      <c r="I49" s="13"/>
      <c r="J49" s="59"/>
      <c r="K49" s="13"/>
      <c r="L49" s="59"/>
      <c r="M49" s="13"/>
      <c r="N49" s="59"/>
      <c r="O49" s="13"/>
      <c r="P49" s="59"/>
      <c r="Q49" s="13"/>
      <c r="R49" s="59"/>
      <c r="S49" s="13"/>
      <c r="T49" s="14"/>
      <c r="U49" s="360"/>
      <c r="V49" s="339"/>
    </row>
    <row r="50" spans="1:22" ht="15.75" x14ac:dyDescent="0.25">
      <c r="A50" s="13"/>
      <c r="B50" s="14"/>
      <c r="C50" s="13"/>
      <c r="D50" s="14"/>
      <c r="E50" s="219"/>
      <c r="F50" s="232"/>
      <c r="G50" s="13"/>
      <c r="H50" s="59"/>
      <c r="I50" s="13"/>
      <c r="J50" s="59"/>
      <c r="K50" s="13"/>
      <c r="L50" s="59"/>
      <c r="M50" s="13"/>
      <c r="N50" s="59"/>
      <c r="O50" s="13"/>
      <c r="P50" s="59"/>
      <c r="Q50" s="13"/>
      <c r="R50" s="59"/>
      <c r="S50" s="13"/>
      <c r="T50" s="14"/>
      <c r="U50" s="360"/>
      <c r="V50" s="339"/>
    </row>
    <row r="51" spans="1:22" ht="15.75" x14ac:dyDescent="0.25">
      <c r="A51" s="13"/>
      <c r="B51" s="14"/>
      <c r="C51" s="13"/>
      <c r="D51" s="14"/>
      <c r="E51" s="219"/>
      <c r="F51" s="232"/>
      <c r="G51" s="13"/>
      <c r="H51" s="59"/>
      <c r="I51" s="13"/>
      <c r="J51" s="59"/>
      <c r="K51" s="13"/>
      <c r="L51" s="59"/>
      <c r="M51" s="13"/>
      <c r="N51" s="59"/>
      <c r="O51" s="13"/>
      <c r="P51" s="59"/>
      <c r="Q51" s="13"/>
      <c r="R51" s="59"/>
      <c r="S51" s="13"/>
      <c r="T51" s="14"/>
      <c r="U51" s="360"/>
      <c r="V51" s="339"/>
    </row>
    <row r="52" spans="1:22" ht="15.75" x14ac:dyDescent="0.25">
      <c r="A52" s="13"/>
      <c r="B52" s="14"/>
      <c r="C52" s="13"/>
      <c r="D52" s="14"/>
      <c r="E52" s="219"/>
      <c r="F52" s="232"/>
      <c r="G52" s="13"/>
      <c r="H52" s="59"/>
      <c r="I52" s="13"/>
      <c r="J52" s="59"/>
      <c r="K52" s="13"/>
      <c r="L52" s="59"/>
      <c r="M52" s="13"/>
      <c r="N52" s="59"/>
      <c r="O52" s="13"/>
      <c r="P52" s="14"/>
      <c r="Q52" s="13"/>
      <c r="R52" s="59"/>
      <c r="S52" s="13"/>
      <c r="T52" s="14"/>
      <c r="U52" s="360"/>
      <c r="V52" s="339"/>
    </row>
    <row r="53" spans="1:22" ht="15.75" x14ac:dyDescent="0.25">
      <c r="A53" s="13"/>
      <c r="B53" s="14"/>
      <c r="C53" s="13"/>
      <c r="D53" s="14"/>
      <c r="E53" s="219"/>
      <c r="F53" s="232"/>
      <c r="G53" s="13"/>
      <c r="H53" s="59"/>
      <c r="I53" s="13"/>
      <c r="J53" s="14"/>
      <c r="K53" s="13"/>
      <c r="L53" s="59"/>
      <c r="M53" s="13"/>
      <c r="N53" s="14"/>
      <c r="O53" s="13"/>
      <c r="P53" s="14"/>
      <c r="Q53" s="13"/>
      <c r="R53" s="59"/>
      <c r="S53" s="13"/>
      <c r="T53" s="14"/>
      <c r="U53" s="360"/>
      <c r="V53" s="339"/>
    </row>
    <row r="54" spans="1:22" ht="15.75" x14ac:dyDescent="0.25">
      <c r="A54" s="13"/>
      <c r="B54" s="14"/>
      <c r="C54" s="13"/>
      <c r="D54" s="14"/>
      <c r="E54" s="219"/>
      <c r="F54" s="228"/>
      <c r="G54" s="13"/>
      <c r="H54" s="59"/>
      <c r="I54" s="13"/>
      <c r="J54" s="14"/>
      <c r="K54" s="13"/>
      <c r="L54" s="14"/>
      <c r="M54" s="13"/>
      <c r="N54" s="14"/>
      <c r="O54" s="13"/>
      <c r="P54" s="14"/>
      <c r="Q54" s="13"/>
      <c r="R54" s="59"/>
      <c r="S54" s="13"/>
      <c r="T54" s="14"/>
      <c r="U54" s="360"/>
      <c r="V54" s="339"/>
    </row>
    <row r="55" spans="1:22" ht="15.75" x14ac:dyDescent="0.25">
      <c r="A55" s="13"/>
      <c r="B55" s="14"/>
      <c r="C55" s="13"/>
      <c r="D55" s="14"/>
      <c r="E55" s="219"/>
      <c r="F55" s="228"/>
      <c r="G55" s="13"/>
      <c r="H55" s="14"/>
      <c r="I55" s="13"/>
      <c r="J55" s="14"/>
      <c r="K55" s="13"/>
      <c r="L55" s="14"/>
      <c r="M55" s="13"/>
      <c r="N55" s="14"/>
      <c r="O55" s="13"/>
      <c r="P55" s="14"/>
      <c r="Q55" s="13"/>
      <c r="R55" s="14"/>
      <c r="S55" s="13"/>
      <c r="T55" s="14"/>
      <c r="U55" s="360"/>
      <c r="V55" s="339"/>
    </row>
    <row r="56" spans="1:22" ht="15.75" x14ac:dyDescent="0.25">
      <c r="A56" s="13"/>
      <c r="B56" s="14"/>
      <c r="C56" s="13"/>
      <c r="D56" s="14"/>
      <c r="E56" s="219"/>
      <c r="F56" s="228"/>
      <c r="G56" s="13"/>
      <c r="H56" s="14"/>
      <c r="I56" s="13"/>
      <c r="J56" s="14"/>
      <c r="K56" s="13"/>
      <c r="L56" s="14"/>
      <c r="M56" s="13"/>
      <c r="N56" s="14"/>
      <c r="O56" s="13"/>
      <c r="P56" s="14"/>
      <c r="Q56" s="13"/>
      <c r="R56" s="14"/>
      <c r="S56" s="13"/>
      <c r="T56" s="14"/>
      <c r="U56" s="360"/>
      <c r="V56" s="339"/>
    </row>
    <row r="57" spans="1:22" ht="15.75" x14ac:dyDescent="0.25">
      <c r="A57" s="13"/>
      <c r="B57" s="14"/>
      <c r="C57" s="13"/>
      <c r="D57" s="14"/>
      <c r="E57" s="219"/>
      <c r="F57" s="228"/>
      <c r="G57" s="13"/>
      <c r="H57" s="14"/>
      <c r="I57" s="13"/>
      <c r="J57" s="14"/>
      <c r="K57" s="13"/>
      <c r="L57" s="14"/>
      <c r="M57" s="13"/>
      <c r="N57" s="14"/>
      <c r="O57" s="13"/>
      <c r="P57" s="14"/>
      <c r="Q57" s="13"/>
      <c r="R57" s="14"/>
      <c r="S57" s="13"/>
      <c r="T57" s="14"/>
      <c r="U57" s="360"/>
      <c r="V57" s="339"/>
    </row>
    <row r="58" spans="1:22" ht="16.5" thickBot="1" x14ac:dyDescent="0.3">
      <c r="A58" s="18"/>
      <c r="B58" s="19"/>
      <c r="C58" s="18"/>
      <c r="D58" s="19"/>
      <c r="E58" s="214"/>
      <c r="F58" s="216"/>
      <c r="G58" s="18"/>
      <c r="H58" s="19"/>
      <c r="I58" s="18"/>
      <c r="J58" s="19"/>
      <c r="K58" s="18"/>
      <c r="L58" s="19"/>
      <c r="M58" s="18"/>
      <c r="N58" s="19"/>
      <c r="O58" s="18"/>
      <c r="P58" s="19"/>
      <c r="Q58" s="18"/>
      <c r="R58" s="19"/>
      <c r="S58" s="18"/>
      <c r="T58" s="19"/>
      <c r="U58" s="360"/>
      <c r="V58" s="339"/>
    </row>
    <row r="59" spans="1:22" ht="16.5" thickBot="1" x14ac:dyDescent="0.3">
      <c r="A59" s="25" t="s">
        <v>87</v>
      </c>
      <c r="B59" s="26">
        <f>SUM(B47:B58)</f>
        <v>0</v>
      </c>
      <c r="C59" s="25" t="s">
        <v>87</v>
      </c>
      <c r="D59" s="26">
        <f>SUM(D47:D58)</f>
        <v>0</v>
      </c>
      <c r="E59" s="229" t="s">
        <v>87</v>
      </c>
      <c r="F59" s="230">
        <f>SUM(F47:F58)</f>
        <v>0</v>
      </c>
      <c r="G59" s="25" t="s">
        <v>87</v>
      </c>
      <c r="H59" s="26">
        <f>SUM(H47:H58)</f>
        <v>0</v>
      </c>
      <c r="I59" s="25" t="s">
        <v>87</v>
      </c>
      <c r="J59" s="26">
        <f>SUM(J47:J58)</f>
        <v>0</v>
      </c>
      <c r="K59" s="25" t="s">
        <v>87</v>
      </c>
      <c r="L59" s="26">
        <f>SUM(L47:L58)</f>
        <v>0</v>
      </c>
      <c r="M59" s="25" t="s">
        <v>87</v>
      </c>
      <c r="N59" s="26">
        <f>SUM(N47:N58)</f>
        <v>0</v>
      </c>
      <c r="O59" s="25" t="s">
        <v>87</v>
      </c>
      <c r="P59" s="26">
        <f>SUM(P47:P58)</f>
        <v>0</v>
      </c>
      <c r="Q59" s="25" t="s">
        <v>87</v>
      </c>
      <c r="R59" s="26">
        <f>SUM(R47:R58)</f>
        <v>0</v>
      </c>
      <c r="S59" s="25" t="s">
        <v>87</v>
      </c>
      <c r="T59" s="26">
        <f>SUM(T47:T58)</f>
        <v>0</v>
      </c>
      <c r="U59" s="336"/>
      <c r="V59" s="332"/>
    </row>
    <row r="60" spans="1:22" ht="16.5" thickBot="1" x14ac:dyDescent="0.3">
      <c r="A60" s="116"/>
      <c r="B60" s="116">
        <f>'Serie B'!P14</f>
        <v>0</v>
      </c>
      <c r="C60" s="116"/>
      <c r="D60" s="116">
        <f>'Serie B'!P15</f>
        <v>0</v>
      </c>
      <c r="E60" s="116"/>
      <c r="F60" s="116">
        <f>'Serie B'!P16</f>
        <v>0</v>
      </c>
      <c r="G60" s="116"/>
      <c r="H60" s="116">
        <f>'Serie B'!P17</f>
        <v>0</v>
      </c>
      <c r="I60" s="116"/>
      <c r="J60" s="116">
        <f>'Serie B'!P18</f>
        <v>0</v>
      </c>
      <c r="K60" s="116"/>
      <c r="L60" s="116">
        <f>'Serie B'!P19</f>
        <v>0</v>
      </c>
      <c r="M60" s="116"/>
      <c r="N60" s="116">
        <f>'Serie B'!P20</f>
        <v>0</v>
      </c>
      <c r="O60" s="116"/>
      <c r="P60" s="116">
        <f>'Serie B'!P21</f>
        <v>0</v>
      </c>
      <c r="Q60" s="116"/>
      <c r="R60" s="116">
        <f>'Serie B'!P22</f>
        <v>0</v>
      </c>
      <c r="S60" s="116"/>
      <c r="T60" s="117">
        <f>'Serie B'!P23</f>
        <v>0</v>
      </c>
      <c r="U60" s="347" t="s">
        <v>25</v>
      </c>
      <c r="V60" s="348"/>
    </row>
  </sheetData>
  <mergeCells count="28"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  <mergeCell ref="A31:B31"/>
    <mergeCell ref="C31:D31"/>
    <mergeCell ref="E31:F31"/>
    <mergeCell ref="G31:H31"/>
    <mergeCell ref="I31:J31"/>
    <mergeCell ref="A1:B1"/>
    <mergeCell ref="C1:D1"/>
    <mergeCell ref="E1:F1"/>
    <mergeCell ref="G1:H1"/>
    <mergeCell ref="I1:J1"/>
    <mergeCell ref="Q1:R1"/>
    <mergeCell ref="O31:P31"/>
    <mergeCell ref="Q31:R31"/>
    <mergeCell ref="O1:P1"/>
    <mergeCell ref="K1:L1"/>
    <mergeCell ref="M1:N1"/>
    <mergeCell ref="K31:L31"/>
    <mergeCell ref="M31:N3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activeCell="C37" sqref="C37"/>
      <selection pane="bottomLeft" activeCell="I37" sqref="I37"/>
    </sheetView>
  </sheetViews>
  <sheetFormatPr defaultColWidth="13.375" defaultRowHeight="15" customHeight="1" x14ac:dyDescent="0.25"/>
  <cols>
    <col min="1" max="1" width="13.625" bestFit="1" customWidth="1"/>
    <col min="2" max="2" width="4.125" bestFit="1" customWidth="1"/>
    <col min="3" max="3" width="11.5" bestFit="1" customWidth="1"/>
    <col min="4" max="4" width="4.125" bestFit="1" customWidth="1"/>
    <col min="5" max="5" width="10.625" bestFit="1" customWidth="1"/>
    <col min="6" max="6" width="4.125" bestFit="1" customWidth="1"/>
    <col min="7" max="7" width="10.875" bestFit="1" customWidth="1"/>
    <col min="8" max="8" width="4.125" bestFit="1" customWidth="1"/>
    <col min="9" max="9" width="14.875" bestFit="1" customWidth="1"/>
    <col min="10" max="10" width="4.125" bestFit="1" customWidth="1"/>
    <col min="11" max="11" width="11.5" bestFit="1" customWidth="1"/>
    <col min="12" max="12" width="4.125" bestFit="1" customWidth="1"/>
    <col min="13" max="13" width="15.375" bestFit="1" customWidth="1"/>
    <col min="14" max="14" width="4.125" bestFit="1" customWidth="1"/>
    <col min="15" max="15" width="13.87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375" bestFit="1" customWidth="1"/>
    <col min="20" max="20" width="4.125" bestFit="1" customWidth="1"/>
    <col min="21" max="26" width="6.875" customWidth="1"/>
  </cols>
  <sheetData>
    <row r="1" spans="1:26" ht="15.75" customHeight="1" thickBot="1" x14ac:dyDescent="0.3">
      <c r="A1" s="344" t="s">
        <v>107</v>
      </c>
      <c r="B1" s="345"/>
      <c r="C1" s="340" t="s">
        <v>30</v>
      </c>
      <c r="D1" s="341"/>
      <c r="E1" s="340" t="s">
        <v>32</v>
      </c>
      <c r="F1" s="341"/>
      <c r="G1" s="344" t="s">
        <v>108</v>
      </c>
      <c r="H1" s="345"/>
      <c r="I1" s="342" t="s">
        <v>109</v>
      </c>
      <c r="J1" s="335"/>
      <c r="K1" s="344" t="s">
        <v>27</v>
      </c>
      <c r="L1" s="345"/>
      <c r="M1" s="340" t="s">
        <v>39</v>
      </c>
      <c r="N1" s="341"/>
      <c r="O1" s="340" t="s">
        <v>31</v>
      </c>
      <c r="P1" s="341"/>
      <c r="Q1" s="340" t="s">
        <v>110</v>
      </c>
      <c r="R1" s="341"/>
      <c r="S1" s="340" t="s">
        <v>36</v>
      </c>
      <c r="T1" s="341"/>
      <c r="U1" s="2"/>
      <c r="V1" s="56"/>
      <c r="W1" s="2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511</v>
      </c>
      <c r="C2" s="6" t="s">
        <v>15</v>
      </c>
      <c r="D2" s="7">
        <v>513</v>
      </c>
      <c r="E2" s="6" t="s">
        <v>15</v>
      </c>
      <c r="F2" s="7">
        <v>503</v>
      </c>
      <c r="G2" s="6" t="s">
        <v>15</v>
      </c>
      <c r="H2" s="7">
        <v>509</v>
      </c>
      <c r="I2" s="6" t="s">
        <v>15</v>
      </c>
      <c r="J2" s="7">
        <v>506</v>
      </c>
      <c r="K2" s="6" t="s">
        <v>15</v>
      </c>
      <c r="L2" s="7">
        <v>509</v>
      </c>
      <c r="M2" s="6" t="s">
        <v>15</v>
      </c>
      <c r="N2" s="7">
        <v>516</v>
      </c>
      <c r="O2" s="6" t="s">
        <v>15</v>
      </c>
      <c r="P2" s="7">
        <v>501</v>
      </c>
      <c r="Q2" s="6" t="s">
        <v>15</v>
      </c>
      <c r="R2" s="7">
        <v>526</v>
      </c>
      <c r="S2" s="6" t="s">
        <v>15</v>
      </c>
      <c r="T2" s="7">
        <v>521</v>
      </c>
      <c r="U2" s="2"/>
      <c r="V2" s="208"/>
      <c r="W2" s="2" t="s">
        <v>113</v>
      </c>
      <c r="X2" s="2"/>
      <c r="Y2" s="2"/>
      <c r="Z2" s="2"/>
    </row>
    <row r="3" spans="1:26" ht="15.75" customHeight="1" thickBot="1" x14ac:dyDescent="0.3">
      <c r="A3" s="9" t="s">
        <v>18</v>
      </c>
      <c r="B3" s="7"/>
      <c r="C3" s="9" t="s">
        <v>19</v>
      </c>
      <c r="D3" s="7"/>
      <c r="E3" s="9" t="s">
        <v>19</v>
      </c>
      <c r="F3" s="7"/>
      <c r="G3" s="9" t="s">
        <v>19</v>
      </c>
      <c r="H3" s="7"/>
      <c r="I3" s="9" t="s">
        <v>19</v>
      </c>
      <c r="J3" s="7"/>
      <c r="K3" s="9" t="s">
        <v>19</v>
      </c>
      <c r="L3" s="7"/>
      <c r="M3" s="9" t="s">
        <v>19</v>
      </c>
      <c r="N3" s="7"/>
      <c r="O3" s="9" t="s">
        <v>19</v>
      </c>
      <c r="P3" s="7"/>
      <c r="Q3" s="9" t="s">
        <v>19</v>
      </c>
      <c r="R3" s="7"/>
      <c r="S3" s="9" t="s">
        <v>19</v>
      </c>
      <c r="T3" s="7"/>
      <c r="U3" s="2"/>
      <c r="V3" s="188"/>
      <c r="W3" s="2" t="s">
        <v>114</v>
      </c>
      <c r="X3" s="2"/>
      <c r="Y3" s="2"/>
      <c r="Z3" s="2"/>
    </row>
    <row r="4" spans="1:26" ht="15.75" x14ac:dyDescent="0.25">
      <c r="A4" s="62"/>
      <c r="B4" s="63"/>
      <c r="C4" s="62"/>
      <c r="D4" s="63"/>
      <c r="E4" s="62"/>
      <c r="F4" s="63"/>
      <c r="G4" s="62"/>
      <c r="H4" s="63"/>
      <c r="I4" s="62"/>
      <c r="J4" s="63"/>
      <c r="K4" s="62"/>
      <c r="L4" s="63"/>
      <c r="M4" s="62"/>
      <c r="N4" s="63"/>
      <c r="O4" s="62"/>
      <c r="P4" s="63"/>
      <c r="Q4" s="62"/>
      <c r="R4" s="63"/>
      <c r="S4" s="62"/>
      <c r="T4" s="63"/>
      <c r="U4" s="2"/>
      <c r="V4" s="2"/>
      <c r="W4" s="2"/>
      <c r="X4" s="2"/>
      <c r="Y4" s="2"/>
      <c r="Z4" s="2"/>
    </row>
    <row r="5" spans="1:26" ht="15.75" x14ac:dyDescent="0.25">
      <c r="A5" s="64"/>
      <c r="B5" s="65"/>
      <c r="C5" s="64"/>
      <c r="D5" s="65"/>
      <c r="E5" s="64"/>
      <c r="F5" s="65"/>
      <c r="G5" s="64"/>
      <c r="H5" s="65"/>
      <c r="I5" s="64"/>
      <c r="J5" s="65"/>
      <c r="K5" s="64"/>
      <c r="L5" s="65"/>
      <c r="M5" s="64"/>
      <c r="N5" s="65"/>
      <c r="O5" s="64"/>
      <c r="P5" s="65"/>
      <c r="Q5" s="64"/>
      <c r="R5" s="65"/>
      <c r="S5" s="64"/>
      <c r="T5" s="65"/>
      <c r="U5" s="2"/>
      <c r="V5" s="2"/>
      <c r="W5" s="2"/>
      <c r="X5" s="2"/>
      <c r="Y5" s="2"/>
      <c r="Z5" s="2"/>
    </row>
    <row r="6" spans="1:26" ht="15.75" customHeight="1" thickBot="1" x14ac:dyDescent="0.3">
      <c r="A6" s="66"/>
      <c r="B6" s="67"/>
      <c r="C6" s="66"/>
      <c r="D6" s="67"/>
      <c r="E6" s="66"/>
      <c r="F6" s="67"/>
      <c r="G6" s="66"/>
      <c r="H6" s="67"/>
      <c r="I6" s="66"/>
      <c r="J6" s="67"/>
      <c r="K6" s="66"/>
      <c r="L6" s="67"/>
      <c r="M6" s="66"/>
      <c r="N6" s="67"/>
      <c r="O6" s="66"/>
      <c r="P6" s="67"/>
      <c r="Q6" s="66"/>
      <c r="R6" s="67"/>
      <c r="S6" s="66"/>
      <c r="T6" s="67"/>
      <c r="U6" s="2"/>
      <c r="V6" s="2"/>
      <c r="W6" s="2"/>
      <c r="X6" s="2"/>
      <c r="Y6" s="2"/>
      <c r="Z6" s="2"/>
    </row>
    <row r="7" spans="1:26" ht="15.75" customHeight="1" thickBot="1" x14ac:dyDescent="0.3">
      <c r="A7" s="13"/>
      <c r="B7" s="24"/>
      <c r="C7" s="13"/>
      <c r="D7" s="24"/>
      <c r="E7" s="13"/>
      <c r="F7" s="24"/>
      <c r="G7" s="13"/>
      <c r="H7" s="24"/>
      <c r="I7" s="13"/>
      <c r="J7" s="24"/>
      <c r="K7" s="13"/>
      <c r="L7" s="24"/>
      <c r="M7" s="13"/>
      <c r="N7" s="24"/>
      <c r="O7" s="13"/>
      <c r="P7" s="24"/>
      <c r="Q7" s="13"/>
      <c r="R7" s="24">
        <f>+SUM(R4:R6)</f>
        <v>0</v>
      </c>
      <c r="S7" s="13"/>
      <c r="T7" s="24">
        <f>+SUM(T4:T6)</f>
        <v>0</v>
      </c>
      <c r="U7" s="2"/>
      <c r="V7" s="2"/>
      <c r="W7" s="2"/>
      <c r="X7" s="2"/>
      <c r="Y7" s="2"/>
      <c r="Z7" s="2"/>
    </row>
    <row r="8" spans="1:26" ht="15.75" x14ac:dyDescent="0.25">
      <c r="A8" s="62"/>
      <c r="B8" s="68"/>
      <c r="C8" s="62"/>
      <c r="D8" s="68"/>
      <c r="E8" s="62"/>
      <c r="F8" s="68"/>
      <c r="G8" s="62"/>
      <c r="H8" s="68"/>
      <c r="I8" s="62"/>
      <c r="J8" s="68"/>
      <c r="K8" s="62"/>
      <c r="L8" s="68"/>
      <c r="M8" s="195" t="s">
        <v>106</v>
      </c>
      <c r="N8" s="196">
        <v>2</v>
      </c>
      <c r="O8" s="62"/>
      <c r="P8" s="68"/>
      <c r="Q8" s="195" t="s">
        <v>86</v>
      </c>
      <c r="R8" s="196">
        <v>10</v>
      </c>
      <c r="S8" s="195" t="s">
        <v>61</v>
      </c>
      <c r="T8" s="196">
        <v>9</v>
      </c>
      <c r="U8" s="2"/>
      <c r="V8" s="2"/>
      <c r="W8" s="2"/>
      <c r="X8" s="2"/>
      <c r="Y8" s="2"/>
      <c r="Z8" s="2"/>
    </row>
    <row r="9" spans="1:26" ht="15.75" x14ac:dyDescent="0.25">
      <c r="A9" s="69"/>
      <c r="B9" s="65"/>
      <c r="C9" s="69"/>
      <c r="D9" s="65"/>
      <c r="E9" s="69"/>
      <c r="F9" s="65"/>
      <c r="G9" s="69"/>
      <c r="H9" s="65"/>
      <c r="I9" s="69"/>
      <c r="J9" s="65"/>
      <c r="K9" s="69"/>
      <c r="L9" s="65"/>
      <c r="M9" s="69"/>
      <c r="N9" s="65"/>
      <c r="O9" s="69"/>
      <c r="P9" s="65"/>
      <c r="Q9" s="69"/>
      <c r="R9" s="65"/>
      <c r="S9" s="69"/>
      <c r="T9" s="65"/>
      <c r="U9" s="2"/>
      <c r="V9" s="2"/>
      <c r="W9" s="2"/>
      <c r="X9" s="2"/>
      <c r="Y9" s="2"/>
      <c r="Z9" s="2"/>
    </row>
    <row r="10" spans="1:26" ht="15.75" x14ac:dyDescent="0.25">
      <c r="A10" s="64"/>
      <c r="B10" s="65"/>
      <c r="C10" s="64"/>
      <c r="D10" s="65"/>
      <c r="E10" s="64"/>
      <c r="F10" s="65"/>
      <c r="G10" s="64"/>
      <c r="H10" s="65"/>
      <c r="I10" s="64"/>
      <c r="J10" s="65"/>
      <c r="K10" s="64"/>
      <c r="L10" s="65"/>
      <c r="M10" s="64"/>
      <c r="N10" s="65"/>
      <c r="O10" s="64"/>
      <c r="P10" s="65"/>
      <c r="Q10" s="64"/>
      <c r="R10" s="65"/>
      <c r="S10" s="64"/>
      <c r="T10" s="65"/>
      <c r="U10" s="2"/>
      <c r="V10" s="2"/>
      <c r="W10" s="2"/>
      <c r="X10" s="2"/>
      <c r="Y10" s="2"/>
      <c r="Z10" s="2"/>
    </row>
    <row r="11" spans="1:26" ht="15.75" x14ac:dyDescent="0.25">
      <c r="A11" s="69"/>
      <c r="B11" s="65"/>
      <c r="C11" s="69"/>
      <c r="D11" s="65"/>
      <c r="E11" s="69"/>
      <c r="F11" s="65"/>
      <c r="G11" s="69"/>
      <c r="H11" s="65"/>
      <c r="I11" s="69"/>
      <c r="J11" s="65"/>
      <c r="K11" s="69"/>
      <c r="L11" s="65"/>
      <c r="M11" s="64"/>
      <c r="N11" s="65"/>
      <c r="O11" s="69"/>
      <c r="P11" s="65"/>
      <c r="Q11" s="69"/>
      <c r="R11" s="65"/>
      <c r="S11" s="69"/>
      <c r="T11" s="65"/>
      <c r="U11" s="2"/>
      <c r="V11" s="2"/>
      <c r="W11" s="2"/>
      <c r="X11" s="2"/>
      <c r="Y11" s="2"/>
      <c r="Z11" s="2"/>
    </row>
    <row r="12" spans="1:26" ht="15.75" x14ac:dyDescent="0.25">
      <c r="A12" s="64"/>
      <c r="B12" s="65"/>
      <c r="C12" s="64"/>
      <c r="D12" s="65"/>
      <c r="E12" s="69"/>
      <c r="F12" s="65"/>
      <c r="G12" s="64"/>
      <c r="H12" s="65"/>
      <c r="I12" s="64"/>
      <c r="J12" s="65"/>
      <c r="K12" s="64"/>
      <c r="L12" s="65"/>
      <c r="M12" s="69"/>
      <c r="N12" s="65"/>
      <c r="O12" s="64"/>
      <c r="P12" s="65"/>
      <c r="Q12" s="64"/>
      <c r="R12" s="65"/>
      <c r="S12" s="64"/>
      <c r="T12" s="65"/>
      <c r="U12" s="2"/>
      <c r="V12" s="2"/>
      <c r="W12" s="2"/>
      <c r="X12" s="2"/>
      <c r="Y12" s="2"/>
      <c r="Z12" s="2"/>
    </row>
    <row r="13" spans="1:26" ht="15.75" x14ac:dyDescent="0.25">
      <c r="A13" s="64"/>
      <c r="B13" s="65"/>
      <c r="C13" s="64"/>
      <c r="D13" s="65"/>
      <c r="E13" s="64"/>
      <c r="F13" s="65"/>
      <c r="G13" s="64"/>
      <c r="H13" s="65"/>
      <c r="I13" s="64"/>
      <c r="J13" s="65"/>
      <c r="K13" s="64"/>
      <c r="L13" s="65"/>
      <c r="M13" s="64"/>
      <c r="N13" s="65"/>
      <c r="O13" s="64"/>
      <c r="P13" s="65"/>
      <c r="Q13" s="64"/>
      <c r="R13" s="65"/>
      <c r="S13" s="64"/>
      <c r="T13" s="65"/>
      <c r="U13" s="2"/>
      <c r="V13" s="2"/>
      <c r="W13" s="2"/>
      <c r="X13" s="2"/>
      <c r="Y13" s="2"/>
      <c r="Z13" s="2"/>
    </row>
    <row r="14" spans="1:26" ht="15.75" x14ac:dyDescent="0.25">
      <c r="A14" s="69"/>
      <c r="B14" s="65"/>
      <c r="C14" s="69"/>
      <c r="D14" s="65"/>
      <c r="E14" s="69"/>
      <c r="F14" s="65"/>
      <c r="G14" s="69"/>
      <c r="H14" s="65"/>
      <c r="I14" s="69"/>
      <c r="J14" s="65"/>
      <c r="K14" s="69"/>
      <c r="L14" s="65"/>
      <c r="M14" s="64"/>
      <c r="N14" s="65"/>
      <c r="O14" s="69"/>
      <c r="P14" s="65"/>
      <c r="Q14" s="69"/>
      <c r="R14" s="65"/>
      <c r="S14" s="69"/>
      <c r="T14" s="65"/>
      <c r="U14" s="2"/>
      <c r="V14" s="2"/>
      <c r="W14" s="2"/>
      <c r="X14" s="2"/>
      <c r="Y14" s="2"/>
      <c r="Z14" s="2"/>
    </row>
    <row r="15" spans="1:26" ht="15.75" customHeight="1" thickBot="1" x14ac:dyDescent="0.3">
      <c r="A15" s="66"/>
      <c r="B15" s="67"/>
      <c r="C15" s="66"/>
      <c r="D15" s="67"/>
      <c r="E15" s="66"/>
      <c r="F15" s="67"/>
      <c r="G15" s="66"/>
      <c r="H15" s="67"/>
      <c r="I15" s="66"/>
      <c r="J15" s="67"/>
      <c r="K15" s="66"/>
      <c r="L15" s="67"/>
      <c r="M15" s="66"/>
      <c r="N15" s="67"/>
      <c r="O15" s="66"/>
      <c r="P15" s="67"/>
      <c r="Q15" s="66"/>
      <c r="R15" s="67"/>
      <c r="S15" s="66"/>
      <c r="T15" s="67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2"/>
      <c r="C16" s="2"/>
      <c r="D16" s="32"/>
      <c r="E16" s="2"/>
      <c r="F16" s="32"/>
      <c r="G16" s="2"/>
      <c r="H16" s="32"/>
      <c r="I16" s="2"/>
      <c r="J16" s="32"/>
      <c r="K16" s="2"/>
      <c r="L16" s="32"/>
      <c r="M16" s="2"/>
      <c r="N16" s="32"/>
      <c r="O16" s="2"/>
      <c r="P16" s="32"/>
      <c r="Q16" s="2"/>
      <c r="R16" s="32"/>
      <c r="S16" s="2"/>
      <c r="T16" s="32"/>
      <c r="U16" s="2"/>
      <c r="V16" s="2"/>
      <c r="W16" s="2"/>
      <c r="X16" s="2"/>
      <c r="Y16" s="2"/>
      <c r="Z16" s="2"/>
    </row>
    <row r="17" spans="1:26" ht="15.75" x14ac:dyDescent="0.25">
      <c r="A17" s="62"/>
      <c r="B17" s="68"/>
      <c r="C17" s="70"/>
      <c r="D17" s="68"/>
      <c r="E17" s="198" t="s">
        <v>71</v>
      </c>
      <c r="F17" s="196">
        <v>6</v>
      </c>
      <c r="G17" s="70"/>
      <c r="H17" s="68"/>
      <c r="I17" s="70"/>
      <c r="J17" s="68"/>
      <c r="K17" s="70"/>
      <c r="L17" s="68"/>
      <c r="M17" s="198" t="s">
        <v>63</v>
      </c>
      <c r="N17" s="196">
        <v>6</v>
      </c>
      <c r="O17" s="70"/>
      <c r="P17" s="68"/>
      <c r="Q17" s="198" t="s">
        <v>69</v>
      </c>
      <c r="R17" s="196">
        <v>16</v>
      </c>
      <c r="S17" s="198" t="s">
        <v>68</v>
      </c>
      <c r="T17" s="196">
        <v>1</v>
      </c>
      <c r="U17" s="2"/>
      <c r="V17" s="2"/>
      <c r="W17" s="2"/>
      <c r="X17" s="2"/>
      <c r="Y17" s="2"/>
      <c r="Z17" s="2"/>
    </row>
    <row r="18" spans="1:26" ht="15.75" x14ac:dyDescent="0.25">
      <c r="A18" s="64"/>
      <c r="B18" s="65"/>
      <c r="C18" s="69"/>
      <c r="D18" s="65"/>
      <c r="E18" s="69"/>
      <c r="F18" s="65"/>
      <c r="G18" s="64"/>
      <c r="H18" s="65"/>
      <c r="I18" s="69"/>
      <c r="J18" s="65"/>
      <c r="K18" s="69"/>
      <c r="L18" s="65"/>
      <c r="M18" s="69"/>
      <c r="N18" s="65"/>
      <c r="O18" s="69"/>
      <c r="P18" s="65"/>
      <c r="Q18" s="64"/>
      <c r="R18" s="65"/>
      <c r="S18" s="69"/>
      <c r="T18" s="65"/>
      <c r="U18" s="2"/>
      <c r="V18" s="2"/>
      <c r="W18" s="2"/>
      <c r="X18" s="2"/>
      <c r="Y18" s="2"/>
      <c r="Z18" s="2"/>
    </row>
    <row r="19" spans="1:26" ht="15.75" x14ac:dyDescent="0.25">
      <c r="A19" s="64"/>
      <c r="B19" s="65"/>
      <c r="C19" s="64"/>
      <c r="D19" s="65"/>
      <c r="E19" s="64"/>
      <c r="F19" s="65"/>
      <c r="G19" s="64"/>
      <c r="H19" s="65"/>
      <c r="I19" s="64"/>
      <c r="J19" s="65"/>
      <c r="K19" s="64"/>
      <c r="L19" s="65"/>
      <c r="M19" s="64"/>
      <c r="N19" s="65"/>
      <c r="O19" s="64"/>
      <c r="P19" s="65"/>
      <c r="Q19" s="64"/>
      <c r="R19" s="65"/>
      <c r="S19" s="64"/>
      <c r="T19" s="65"/>
      <c r="U19" s="2"/>
      <c r="V19" s="2"/>
      <c r="W19" s="2"/>
      <c r="X19" s="2"/>
      <c r="Y19" s="2"/>
      <c r="Z19" s="2"/>
    </row>
    <row r="20" spans="1:26" ht="15.75" x14ac:dyDescent="0.25">
      <c r="A20" s="64"/>
      <c r="B20" s="65"/>
      <c r="C20" s="64"/>
      <c r="D20" s="65"/>
      <c r="E20" s="64"/>
      <c r="F20" s="65"/>
      <c r="G20" s="64"/>
      <c r="H20" s="65"/>
      <c r="I20" s="64"/>
      <c r="J20" s="65"/>
      <c r="K20" s="64"/>
      <c r="L20" s="65"/>
      <c r="M20" s="64"/>
      <c r="N20" s="65"/>
      <c r="O20" s="64"/>
      <c r="P20" s="65"/>
      <c r="Q20" s="64"/>
      <c r="R20" s="65"/>
      <c r="S20" s="64"/>
      <c r="T20" s="65"/>
      <c r="U20" s="2"/>
      <c r="V20" s="2"/>
      <c r="W20" s="2"/>
      <c r="X20" s="2"/>
      <c r="Y20" s="2"/>
      <c r="Z20" s="2"/>
    </row>
    <row r="21" spans="1:26" ht="15.75" x14ac:dyDescent="0.25">
      <c r="A21" s="64"/>
      <c r="B21" s="65"/>
      <c r="C21" s="64"/>
      <c r="D21" s="65"/>
      <c r="E21" s="64"/>
      <c r="F21" s="65"/>
      <c r="G21" s="64"/>
      <c r="H21" s="65"/>
      <c r="I21" s="64"/>
      <c r="J21" s="65"/>
      <c r="K21" s="64"/>
      <c r="L21" s="65"/>
      <c r="M21" s="64"/>
      <c r="N21" s="65"/>
      <c r="O21" s="64"/>
      <c r="P21" s="65"/>
      <c r="Q21" s="64"/>
      <c r="R21" s="65"/>
      <c r="S21" s="64"/>
      <c r="T21" s="65"/>
      <c r="U21" s="2"/>
      <c r="V21" s="2"/>
      <c r="W21" s="2"/>
      <c r="X21" s="2"/>
      <c r="Y21" s="2"/>
      <c r="Z21" s="2"/>
    </row>
    <row r="22" spans="1:26" ht="15.75" x14ac:dyDescent="0.25">
      <c r="A22" s="64"/>
      <c r="B22" s="65"/>
      <c r="C22" s="64"/>
      <c r="D22" s="65"/>
      <c r="E22" s="64"/>
      <c r="F22" s="65"/>
      <c r="G22" s="64"/>
      <c r="H22" s="65"/>
      <c r="I22" s="64"/>
      <c r="J22" s="65"/>
      <c r="K22" s="64"/>
      <c r="L22" s="65"/>
      <c r="M22" s="64"/>
      <c r="N22" s="65"/>
      <c r="O22" s="64"/>
      <c r="P22" s="65"/>
      <c r="Q22" s="64"/>
      <c r="R22" s="65"/>
      <c r="S22" s="64"/>
      <c r="T22" s="65"/>
      <c r="U22" s="2"/>
      <c r="V22" s="2"/>
      <c r="W22" s="2"/>
      <c r="X22" s="2"/>
      <c r="Y22" s="2"/>
      <c r="Z22" s="2"/>
    </row>
    <row r="23" spans="1:26" ht="15.75" x14ac:dyDescent="0.25">
      <c r="A23" s="64"/>
      <c r="B23" s="65"/>
      <c r="C23" s="64"/>
      <c r="D23" s="65"/>
      <c r="E23" s="64"/>
      <c r="F23" s="65"/>
      <c r="G23" s="64"/>
      <c r="H23" s="65"/>
      <c r="I23" s="64"/>
      <c r="J23" s="65"/>
      <c r="K23" s="64"/>
      <c r="L23" s="65"/>
      <c r="M23" s="64"/>
      <c r="N23" s="65"/>
      <c r="O23" s="64"/>
      <c r="P23" s="65"/>
      <c r="Q23" s="64"/>
      <c r="R23" s="65"/>
      <c r="S23" s="64"/>
      <c r="T23" s="65"/>
      <c r="U23" s="2"/>
      <c r="V23" s="2"/>
      <c r="W23" s="2"/>
      <c r="X23" s="2"/>
      <c r="Y23" s="2"/>
      <c r="Z23" s="2"/>
    </row>
    <row r="24" spans="1:26" ht="15.75" customHeight="1" thickBot="1" x14ac:dyDescent="0.3">
      <c r="A24" s="66"/>
      <c r="B24" s="67"/>
      <c r="C24" s="66"/>
      <c r="D24" s="67"/>
      <c r="E24" s="66"/>
      <c r="F24" s="67"/>
      <c r="G24" s="66"/>
      <c r="H24" s="67"/>
      <c r="I24" s="66"/>
      <c r="J24" s="67"/>
      <c r="K24" s="66"/>
      <c r="L24" s="67"/>
      <c r="M24" s="66"/>
      <c r="N24" s="67"/>
      <c r="O24" s="66"/>
      <c r="P24" s="67"/>
      <c r="Q24" s="66"/>
      <c r="R24" s="67"/>
      <c r="S24" s="66"/>
      <c r="T24" s="67"/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24"/>
      <c r="C25" s="13"/>
      <c r="D25" s="24"/>
      <c r="E25" s="13"/>
      <c r="F25" s="24"/>
      <c r="G25" s="13"/>
      <c r="H25" s="24"/>
      <c r="I25" s="13"/>
      <c r="J25" s="24"/>
      <c r="K25" s="13"/>
      <c r="L25" s="24"/>
      <c r="M25" s="13"/>
      <c r="N25" s="24"/>
      <c r="O25" s="13"/>
      <c r="P25" s="24"/>
      <c r="Q25" s="13"/>
      <c r="R25" s="24"/>
      <c r="S25" s="13"/>
      <c r="T25" s="24"/>
      <c r="U25" s="2"/>
      <c r="V25" s="2"/>
      <c r="W25" s="2"/>
      <c r="X25" s="2"/>
      <c r="Y25" s="2"/>
      <c r="Z25" s="2"/>
    </row>
    <row r="26" spans="1:26" ht="15.75" x14ac:dyDescent="0.25">
      <c r="A26" s="195" t="s">
        <v>79</v>
      </c>
      <c r="B26" s="196">
        <v>36</v>
      </c>
      <c r="C26" s="62"/>
      <c r="D26" s="68"/>
      <c r="E26" s="62"/>
      <c r="F26" s="68"/>
      <c r="G26" s="62"/>
      <c r="H26" s="68"/>
      <c r="I26" s="62"/>
      <c r="J26" s="68"/>
      <c r="K26" s="62"/>
      <c r="L26" s="68"/>
      <c r="M26" s="62"/>
      <c r="N26" s="68"/>
      <c r="O26" s="258" t="s">
        <v>115</v>
      </c>
      <c r="P26" s="197">
        <v>9</v>
      </c>
      <c r="Q26" s="62"/>
      <c r="R26" s="68"/>
      <c r="S26" s="62"/>
      <c r="T26" s="68"/>
      <c r="U26" s="2"/>
      <c r="V26" s="2"/>
      <c r="W26" s="2"/>
      <c r="X26" s="2"/>
      <c r="Y26" s="2"/>
      <c r="Z26" s="2"/>
    </row>
    <row r="27" spans="1:26" ht="15.75" x14ac:dyDescent="0.25">
      <c r="A27" s="64"/>
      <c r="B27" s="65"/>
      <c r="C27" s="64"/>
      <c r="D27" s="65"/>
      <c r="E27" s="64"/>
      <c r="F27" s="65"/>
      <c r="G27" s="64"/>
      <c r="H27" s="65"/>
      <c r="I27" s="64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65"/>
      <c r="U27" s="2"/>
      <c r="V27" s="2"/>
      <c r="W27" s="2"/>
      <c r="X27" s="2"/>
      <c r="Y27" s="2"/>
      <c r="Z27" s="2"/>
    </row>
    <row r="28" spans="1:26" ht="15.75" x14ac:dyDescent="0.25">
      <c r="A28" s="64"/>
      <c r="B28" s="65"/>
      <c r="C28" s="64"/>
      <c r="D28" s="65"/>
      <c r="E28" s="64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65"/>
      <c r="U28" s="2"/>
      <c r="V28" s="2"/>
      <c r="W28" s="2"/>
      <c r="X28" s="2"/>
      <c r="Y28" s="2"/>
      <c r="Z28" s="2"/>
    </row>
    <row r="29" spans="1:26" ht="15.75" x14ac:dyDescent="0.25">
      <c r="A29" s="64"/>
      <c r="B29" s="65"/>
      <c r="C29" s="6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65"/>
      <c r="U29" s="2"/>
      <c r="V29" s="2"/>
      <c r="W29" s="2"/>
      <c r="X29" s="2"/>
      <c r="Y29" s="2"/>
      <c r="Z29" s="2"/>
    </row>
    <row r="30" spans="1:26" ht="15.75" x14ac:dyDescent="0.25">
      <c r="A30" s="64"/>
      <c r="B30" s="65"/>
      <c r="C30" s="6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65"/>
      <c r="U30" s="2"/>
      <c r="V30" s="2"/>
      <c r="W30" s="2"/>
      <c r="X30" s="2"/>
      <c r="Y30" s="2"/>
      <c r="Z30" s="2"/>
    </row>
    <row r="31" spans="1:26" ht="15.75" customHeight="1" thickBot="1" x14ac:dyDescent="0.3">
      <c r="A31" s="66"/>
      <c r="B31" s="67"/>
      <c r="C31" s="66"/>
      <c r="D31" s="67"/>
      <c r="E31" s="66"/>
      <c r="F31" s="67"/>
      <c r="G31" s="66"/>
      <c r="H31" s="67"/>
      <c r="I31" s="66"/>
      <c r="J31" s="67"/>
      <c r="K31" s="66"/>
      <c r="L31" s="67"/>
      <c r="M31" s="66"/>
      <c r="N31" s="67"/>
      <c r="O31" s="66"/>
      <c r="P31" s="67"/>
      <c r="Q31" s="66"/>
      <c r="R31" s="67"/>
      <c r="S31" s="66"/>
      <c r="T31" s="67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/>
      <c r="C32" s="2"/>
      <c r="D32" s="24"/>
      <c r="E32" s="2"/>
      <c r="F32" s="24"/>
      <c r="G32" s="2"/>
      <c r="H32" s="24"/>
      <c r="I32" s="2"/>
      <c r="J32" s="24"/>
      <c r="K32" s="2"/>
      <c r="L32" s="24"/>
      <c r="M32" s="2"/>
      <c r="N32" s="24"/>
      <c r="O32" s="2"/>
      <c r="P32" s="24"/>
      <c r="Q32" s="2"/>
      <c r="R32" s="24"/>
      <c r="S32" s="2"/>
      <c r="T32" s="24"/>
      <c r="U32" s="2"/>
      <c r="V32" s="2"/>
      <c r="W32" s="2"/>
      <c r="X32" s="2"/>
      <c r="Y32" s="2"/>
      <c r="Z32" s="2"/>
    </row>
    <row r="33" spans="1:26" ht="15.75" x14ac:dyDescent="0.25">
      <c r="A33" s="2"/>
      <c r="B33" s="51"/>
      <c r="C33" s="2"/>
      <c r="D33" s="2"/>
      <c r="E33" s="51"/>
      <c r="F33" s="2"/>
      <c r="G33" s="2"/>
      <c r="H33" s="51"/>
      <c r="I33" s="51"/>
      <c r="J33" s="2"/>
      <c r="K33" s="51"/>
      <c r="L33" s="2"/>
      <c r="M33" s="2"/>
      <c r="N33" s="2"/>
      <c r="O33" s="51"/>
      <c r="P33" s="51"/>
      <c r="Q33" s="2"/>
      <c r="R33" s="2"/>
      <c r="S33" s="51"/>
      <c r="T33" s="2"/>
      <c r="U33" s="2"/>
      <c r="V33" s="2"/>
      <c r="W33" s="2"/>
      <c r="X33" s="2"/>
      <c r="Y33" s="2"/>
      <c r="Z33" s="2"/>
    </row>
    <row r="34" spans="1:26" ht="15.75" x14ac:dyDescent="0.25">
      <c r="A34" s="64"/>
      <c r="B34" s="2"/>
      <c r="C34" s="2"/>
      <c r="D34" s="2"/>
      <c r="E34" s="2"/>
      <c r="F34" s="2"/>
      <c r="G34" s="2"/>
      <c r="H34" s="2"/>
      <c r="I34" s="51"/>
      <c r="J34" s="51"/>
      <c r="K34" s="51"/>
      <c r="L34" s="51"/>
      <c r="M34" s="51"/>
      <c r="N34" s="51"/>
      <c r="O34" s="2"/>
      <c r="P34" s="51"/>
      <c r="Q34" s="51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64"/>
      <c r="B35" s="2"/>
      <c r="C35" s="2"/>
      <c r="D35" s="2"/>
      <c r="E35" s="2"/>
      <c r="F35" s="2"/>
      <c r="G35" s="2"/>
      <c r="H35" s="2"/>
      <c r="I35" s="51"/>
      <c r="J35" s="51"/>
      <c r="K35" s="51"/>
      <c r="L35" s="51"/>
      <c r="M35" s="51"/>
      <c r="N35" s="51"/>
      <c r="O35" s="2"/>
      <c r="P35" s="51"/>
      <c r="Q35" s="51"/>
      <c r="R35" s="2"/>
      <c r="S35" s="2"/>
      <c r="T35" s="51"/>
      <c r="U35" s="2"/>
      <c r="V35" s="2"/>
      <c r="W35" s="2"/>
      <c r="X35" s="2"/>
      <c r="Y35" s="2"/>
      <c r="Z35" s="2"/>
    </row>
    <row r="36" spans="1:26" ht="15.75" x14ac:dyDescent="0.25">
      <c r="A36" s="64"/>
      <c r="B36" s="2"/>
      <c r="C36" s="2"/>
      <c r="D36" s="2"/>
      <c r="E36" s="2"/>
      <c r="F36" s="2"/>
      <c r="G36" s="2"/>
      <c r="H36" s="2"/>
      <c r="I36" s="51"/>
      <c r="J36" s="51"/>
      <c r="K36" s="2"/>
      <c r="L36" s="2"/>
      <c r="M36" s="51"/>
      <c r="N36" s="51"/>
      <c r="O36" s="2"/>
      <c r="P36" s="2"/>
      <c r="Q36" s="2"/>
      <c r="R36" s="2"/>
      <c r="S36" s="2"/>
      <c r="T36" s="51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79"/>
  <sheetViews>
    <sheetView topLeftCell="L1" workbookViewId="0">
      <pane ySplit="3" topLeftCell="A4" activePane="bottomLeft" state="frozen"/>
      <selection pane="bottomLeft" activeCell="F26" sqref="F26"/>
    </sheetView>
  </sheetViews>
  <sheetFormatPr defaultColWidth="13.375" defaultRowHeight="15" customHeight="1" x14ac:dyDescent="0.25"/>
  <cols>
    <col min="1" max="1" width="14" style="91" bestFit="1" customWidth="1"/>
    <col min="2" max="2" width="5.625" style="91" customWidth="1"/>
    <col min="3" max="3" width="12.625" style="91" customWidth="1"/>
    <col min="4" max="4" width="5.625" style="91" customWidth="1"/>
    <col min="5" max="5" width="13.625" style="91" bestFit="1" customWidth="1"/>
    <col min="6" max="6" width="5.625" style="91" customWidth="1"/>
    <col min="7" max="7" width="15.125" style="91" bestFit="1" customWidth="1"/>
    <col min="8" max="8" width="5.625" style="91" customWidth="1"/>
    <col min="9" max="9" width="12.625" style="91" customWidth="1"/>
    <col min="10" max="10" width="5.625" style="91" customWidth="1"/>
    <col min="11" max="11" width="12.625" style="91" customWidth="1"/>
    <col min="12" max="12" width="5.625" style="91" customWidth="1"/>
    <col min="13" max="13" width="12.625" style="91" customWidth="1"/>
    <col min="14" max="14" width="5.625" style="91" customWidth="1"/>
    <col min="15" max="15" width="12.625" style="91" customWidth="1"/>
    <col min="16" max="16" width="5.625" style="91" customWidth="1"/>
    <col min="17" max="17" width="12.625" style="91" customWidth="1"/>
    <col min="18" max="18" width="5.625" style="91" customWidth="1"/>
    <col min="19" max="19" width="16.625" style="91" bestFit="1" customWidth="1"/>
    <col min="20" max="20" width="5.625" style="91" customWidth="1"/>
    <col min="21" max="26" width="6.875" style="91" customWidth="1"/>
    <col min="27" max="16384" width="13.375" style="91"/>
  </cols>
  <sheetData>
    <row r="1" spans="1:26" ht="15.75" customHeight="1" thickBot="1" x14ac:dyDescent="0.3">
      <c r="A1" s="364" t="s">
        <v>45</v>
      </c>
      <c r="B1" s="365"/>
      <c r="C1" s="364" t="s">
        <v>403</v>
      </c>
      <c r="D1" s="365"/>
      <c r="E1" s="364" t="s">
        <v>116</v>
      </c>
      <c r="F1" s="365"/>
      <c r="G1" s="366" t="s">
        <v>42</v>
      </c>
      <c r="H1" s="367"/>
      <c r="I1" s="366" t="s">
        <v>37</v>
      </c>
      <c r="J1" s="367"/>
      <c r="K1" s="366" t="s">
        <v>35</v>
      </c>
      <c r="L1" s="367"/>
      <c r="M1" s="364" t="s">
        <v>38</v>
      </c>
      <c r="N1" s="365"/>
      <c r="O1" s="366" t="s">
        <v>28</v>
      </c>
      <c r="P1" s="367"/>
      <c r="Q1" s="368" t="s">
        <v>117</v>
      </c>
      <c r="R1" s="369"/>
      <c r="S1" s="366" t="s">
        <v>118</v>
      </c>
      <c r="T1" s="367"/>
      <c r="U1" s="90"/>
      <c r="V1" s="56"/>
      <c r="W1" s="90" t="s">
        <v>112</v>
      </c>
      <c r="X1" s="90"/>
      <c r="Y1" s="90"/>
      <c r="Z1" s="90"/>
    </row>
    <row r="2" spans="1:26" ht="15.75" customHeight="1" thickBot="1" x14ac:dyDescent="0.3">
      <c r="A2" s="92" t="s">
        <v>15</v>
      </c>
      <c r="B2" s="93">
        <v>511</v>
      </c>
      <c r="C2" s="92" t="s">
        <v>15</v>
      </c>
      <c r="D2" s="93">
        <v>513</v>
      </c>
      <c r="E2" s="92" t="s">
        <v>15</v>
      </c>
      <c r="F2" s="93">
        <v>511</v>
      </c>
      <c r="G2" s="92" t="s">
        <v>15</v>
      </c>
      <c r="H2" s="93">
        <v>612</v>
      </c>
      <c r="I2" s="92" t="s">
        <v>15</v>
      </c>
      <c r="J2" s="93">
        <v>509</v>
      </c>
      <c r="K2" s="92" t="s">
        <v>15</v>
      </c>
      <c r="L2" s="93">
        <v>520</v>
      </c>
      <c r="M2" s="92" t="s">
        <v>15</v>
      </c>
      <c r="N2" s="93">
        <v>513</v>
      </c>
      <c r="O2" s="92" t="s">
        <v>15</v>
      </c>
      <c r="P2" s="93">
        <v>501</v>
      </c>
      <c r="Q2" s="92" t="s">
        <v>15</v>
      </c>
      <c r="R2" s="93">
        <v>528</v>
      </c>
      <c r="S2" s="92" t="s">
        <v>15</v>
      </c>
      <c r="T2" s="93">
        <v>518</v>
      </c>
      <c r="U2" s="90"/>
      <c r="V2" s="57"/>
      <c r="W2" s="90" t="s">
        <v>113</v>
      </c>
      <c r="X2" s="90"/>
      <c r="Y2" s="90"/>
      <c r="Z2" s="90"/>
    </row>
    <row r="3" spans="1:26" ht="15.75" customHeight="1" thickBot="1" x14ac:dyDescent="0.3">
      <c r="A3" s="134" t="s">
        <v>18</v>
      </c>
      <c r="B3" s="135">
        <f>B2-B7-B16-B25-B32</f>
        <v>5</v>
      </c>
      <c r="C3" s="134" t="s">
        <v>19</v>
      </c>
      <c r="D3" s="135">
        <f>D2-D7-D16-D25-D32</f>
        <v>11</v>
      </c>
      <c r="E3" s="134" t="s">
        <v>19</v>
      </c>
      <c r="F3" s="135">
        <f>F2-F7-F16-F25-F32</f>
        <v>9</v>
      </c>
      <c r="G3" s="134" t="s">
        <v>19</v>
      </c>
      <c r="H3" s="135">
        <f>H2-H7-H16-H25-H32</f>
        <v>38</v>
      </c>
      <c r="I3" s="134" t="s">
        <v>19</v>
      </c>
      <c r="J3" s="135">
        <f>J2-J7-J16-J25-J32</f>
        <v>5</v>
      </c>
      <c r="K3" s="134" t="s">
        <v>19</v>
      </c>
      <c r="L3" s="135">
        <f>L2-L7-L16-L25-L32</f>
        <v>2</v>
      </c>
      <c r="M3" s="134" t="s">
        <v>19</v>
      </c>
      <c r="N3" s="135">
        <f>N2-N7-N16-N25-N32</f>
        <v>75</v>
      </c>
      <c r="O3" s="134" t="s">
        <v>19</v>
      </c>
      <c r="P3" s="135">
        <f>P2-P7-P16-P25-P32</f>
        <v>16</v>
      </c>
      <c r="Q3" s="134" t="s">
        <v>19</v>
      </c>
      <c r="R3" s="135">
        <f>R2-R7-R16-R25-R32</f>
        <v>7</v>
      </c>
      <c r="S3" s="134" t="s">
        <v>19</v>
      </c>
      <c r="T3" s="135">
        <f>T2-T7-T16-T25-T32</f>
        <v>31</v>
      </c>
      <c r="U3" s="90"/>
      <c r="V3" s="60"/>
      <c r="W3" s="90" t="s">
        <v>114</v>
      </c>
      <c r="X3" s="90"/>
      <c r="Y3" s="90"/>
      <c r="Z3" s="90"/>
    </row>
    <row r="4" spans="1:26" ht="15.75" x14ac:dyDescent="0.25">
      <c r="A4" s="137" t="s">
        <v>52</v>
      </c>
      <c r="B4" s="138">
        <v>50</v>
      </c>
      <c r="C4" s="139" t="s">
        <v>151</v>
      </c>
      <c r="D4" s="138">
        <v>2</v>
      </c>
      <c r="E4" s="242" t="s">
        <v>145</v>
      </c>
      <c r="F4" s="259">
        <v>20</v>
      </c>
      <c r="G4" s="313" t="s">
        <v>147</v>
      </c>
      <c r="H4" s="318">
        <v>1</v>
      </c>
      <c r="I4" s="236" t="s">
        <v>150</v>
      </c>
      <c r="J4" s="320">
        <v>17</v>
      </c>
      <c r="K4" s="242" t="s">
        <v>54</v>
      </c>
      <c r="L4" s="138">
        <v>7</v>
      </c>
      <c r="M4" s="242" t="s">
        <v>144</v>
      </c>
      <c r="N4" s="138">
        <v>44</v>
      </c>
      <c r="O4" s="242" t="s">
        <v>139</v>
      </c>
      <c r="P4" s="138">
        <v>13</v>
      </c>
      <c r="Q4" s="242" t="s">
        <v>155</v>
      </c>
      <c r="R4" s="138">
        <v>19</v>
      </c>
      <c r="S4" s="242" t="s">
        <v>143</v>
      </c>
      <c r="T4" s="140">
        <v>38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141" t="s">
        <v>149</v>
      </c>
      <c r="B5" s="98">
        <v>8</v>
      </c>
      <c r="C5" s="142" t="s">
        <v>160</v>
      </c>
      <c r="D5" s="98">
        <v>7</v>
      </c>
      <c r="E5" s="142" t="s">
        <v>157</v>
      </c>
      <c r="F5" s="98">
        <v>3</v>
      </c>
      <c r="G5" s="142" t="s">
        <v>164</v>
      </c>
      <c r="H5" s="112">
        <v>6</v>
      </c>
      <c r="I5" s="141" t="s">
        <v>405</v>
      </c>
      <c r="J5" s="143">
        <v>1</v>
      </c>
      <c r="K5" s="142" t="s">
        <v>158</v>
      </c>
      <c r="L5" s="98">
        <v>5</v>
      </c>
      <c r="M5" s="121" t="s">
        <v>154</v>
      </c>
      <c r="N5" s="98">
        <v>1</v>
      </c>
      <c r="O5" s="142" t="s">
        <v>146</v>
      </c>
      <c r="P5" s="98">
        <v>26</v>
      </c>
      <c r="Q5" s="142" t="s">
        <v>404</v>
      </c>
      <c r="R5" s="98">
        <v>1</v>
      </c>
      <c r="S5" s="142" t="s">
        <v>165</v>
      </c>
      <c r="T5" s="143">
        <v>1</v>
      </c>
      <c r="U5" s="90"/>
      <c r="V5" s="85"/>
      <c r="W5" s="91" t="s">
        <v>111</v>
      </c>
      <c r="X5" s="90"/>
      <c r="Y5" s="90"/>
      <c r="Z5" s="90"/>
    </row>
    <row r="6" spans="1:26" ht="15.75" customHeight="1" thickBot="1" x14ac:dyDescent="0.3">
      <c r="A6" s="144" t="s">
        <v>152</v>
      </c>
      <c r="B6" s="145">
        <v>1</v>
      </c>
      <c r="C6" s="146" t="s">
        <v>148</v>
      </c>
      <c r="D6" s="145">
        <v>33</v>
      </c>
      <c r="E6" s="146" t="s">
        <v>153</v>
      </c>
      <c r="F6" s="145">
        <v>1</v>
      </c>
      <c r="G6" s="146" t="s">
        <v>163</v>
      </c>
      <c r="H6" s="319">
        <v>1</v>
      </c>
      <c r="I6" s="144" t="s">
        <v>167</v>
      </c>
      <c r="J6" s="148">
        <v>1</v>
      </c>
      <c r="K6" s="146" t="s">
        <v>166</v>
      </c>
      <c r="L6" s="145">
        <v>3</v>
      </c>
      <c r="M6" s="146" t="s">
        <v>350</v>
      </c>
      <c r="N6" s="145">
        <v>1</v>
      </c>
      <c r="O6" s="146" t="s">
        <v>156</v>
      </c>
      <c r="P6" s="145">
        <v>1</v>
      </c>
      <c r="Q6" s="147" t="s">
        <v>406</v>
      </c>
      <c r="R6" s="145">
        <v>1</v>
      </c>
      <c r="S6" s="146" t="s">
        <v>168</v>
      </c>
      <c r="T6" s="148">
        <v>1</v>
      </c>
      <c r="U6" s="90"/>
      <c r="V6" s="86"/>
      <c r="W6" s="91" t="s">
        <v>111</v>
      </c>
      <c r="X6" s="90"/>
      <c r="Y6" s="90"/>
      <c r="Z6" s="90"/>
    </row>
    <row r="7" spans="1:26" ht="15.75" customHeight="1" thickBot="1" x14ac:dyDescent="0.3">
      <c r="A7" s="101"/>
      <c r="B7" s="149">
        <f>+SUM(B4:B6)</f>
        <v>59</v>
      </c>
      <c r="C7" s="101"/>
      <c r="D7" s="149">
        <f>+SUM(D4:D6)</f>
        <v>42</v>
      </c>
      <c r="E7" s="101"/>
      <c r="F7" s="149">
        <f>+SUM(F4:F6)</f>
        <v>24</v>
      </c>
      <c r="G7" s="101"/>
      <c r="H7" s="149">
        <f>+SUM(H4:H6)</f>
        <v>8</v>
      </c>
      <c r="I7" s="101"/>
      <c r="J7" s="149">
        <f>+SUM(J4:J6)</f>
        <v>19</v>
      </c>
      <c r="K7" s="101"/>
      <c r="L7" s="149">
        <f>+SUM(L4:L6)</f>
        <v>15</v>
      </c>
      <c r="M7" s="101"/>
      <c r="N7" s="149">
        <f>+SUM(N4:N6)</f>
        <v>46</v>
      </c>
      <c r="O7" s="101"/>
      <c r="P7" s="149">
        <f>+SUM(P4:P6)</f>
        <v>40</v>
      </c>
      <c r="Q7" s="101"/>
      <c r="R7" s="149">
        <f>+SUM(R4:R6)</f>
        <v>21</v>
      </c>
      <c r="S7" s="101"/>
      <c r="T7" s="149">
        <f>+SUM(T4:T6)</f>
        <v>40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269" t="s">
        <v>59</v>
      </c>
      <c r="B8" s="152">
        <v>9</v>
      </c>
      <c r="C8" s="151" t="s">
        <v>55</v>
      </c>
      <c r="D8" s="152">
        <v>9</v>
      </c>
      <c r="E8" s="242" t="s">
        <v>170</v>
      </c>
      <c r="F8" s="150">
        <v>8</v>
      </c>
      <c r="G8" s="242" t="s">
        <v>407</v>
      </c>
      <c r="H8" s="150">
        <v>13</v>
      </c>
      <c r="I8" s="313" t="s">
        <v>367</v>
      </c>
      <c r="J8" s="315">
        <v>1</v>
      </c>
      <c r="K8" s="313" t="s">
        <v>137</v>
      </c>
      <c r="L8" s="315">
        <v>4</v>
      </c>
      <c r="M8" s="153" t="s">
        <v>57</v>
      </c>
      <c r="N8" s="154">
        <v>7</v>
      </c>
      <c r="O8" s="153" t="s">
        <v>62</v>
      </c>
      <c r="P8" s="154">
        <v>1</v>
      </c>
      <c r="Q8" s="316" t="s">
        <v>202</v>
      </c>
      <c r="R8" s="317">
        <v>1</v>
      </c>
      <c r="S8" s="273" t="s">
        <v>34</v>
      </c>
      <c r="T8" s="274">
        <v>10</v>
      </c>
      <c r="U8" s="90"/>
      <c r="V8" s="88"/>
      <c r="W8" s="91" t="s">
        <v>111</v>
      </c>
      <c r="X8" s="90"/>
      <c r="Y8" s="90"/>
      <c r="Z8" s="90"/>
    </row>
    <row r="9" spans="1:26" ht="15.75" x14ac:dyDescent="0.25">
      <c r="A9" s="260" t="s">
        <v>174</v>
      </c>
      <c r="B9" s="98">
        <v>17</v>
      </c>
      <c r="C9" s="225" t="s">
        <v>201</v>
      </c>
      <c r="D9" s="98">
        <v>2</v>
      </c>
      <c r="E9" s="225" t="s">
        <v>181</v>
      </c>
      <c r="F9" s="98">
        <v>15</v>
      </c>
      <c r="G9" s="225" t="s">
        <v>226</v>
      </c>
      <c r="H9" s="98">
        <v>1</v>
      </c>
      <c r="I9" s="225" t="s">
        <v>135</v>
      </c>
      <c r="J9" s="98">
        <v>12</v>
      </c>
      <c r="K9" s="225" t="s">
        <v>23</v>
      </c>
      <c r="L9" s="98">
        <v>9</v>
      </c>
      <c r="M9" s="225" t="s">
        <v>221</v>
      </c>
      <c r="N9" s="98">
        <v>6</v>
      </c>
      <c r="O9" s="225" t="s">
        <v>178</v>
      </c>
      <c r="P9" s="98">
        <v>16</v>
      </c>
      <c r="Q9" s="225" t="s">
        <v>173</v>
      </c>
      <c r="R9" s="98">
        <v>21</v>
      </c>
      <c r="S9" s="321" t="s">
        <v>194</v>
      </c>
      <c r="T9" s="143">
        <v>3</v>
      </c>
      <c r="U9" s="90"/>
      <c r="V9" s="90"/>
      <c r="W9" s="90"/>
      <c r="X9" s="90"/>
      <c r="Y9" s="90"/>
      <c r="Z9" s="90"/>
    </row>
    <row r="10" spans="1:26" ht="15.75" x14ac:dyDescent="0.25">
      <c r="A10" s="260" t="s">
        <v>169</v>
      </c>
      <c r="B10" s="98">
        <v>15</v>
      </c>
      <c r="C10" s="225" t="s">
        <v>188</v>
      </c>
      <c r="D10" s="98">
        <v>9</v>
      </c>
      <c r="E10" s="225" t="s">
        <v>183</v>
      </c>
      <c r="F10" s="98">
        <v>14</v>
      </c>
      <c r="G10" s="225" t="s">
        <v>179</v>
      </c>
      <c r="H10" s="98">
        <v>14</v>
      </c>
      <c r="I10" s="225" t="s">
        <v>176</v>
      </c>
      <c r="J10" s="98">
        <v>4</v>
      </c>
      <c r="K10" s="225" t="s">
        <v>196</v>
      </c>
      <c r="L10" s="98">
        <v>5</v>
      </c>
      <c r="M10" s="225" t="s">
        <v>375</v>
      </c>
      <c r="N10" s="98">
        <v>2</v>
      </c>
      <c r="O10" s="321" t="s">
        <v>184</v>
      </c>
      <c r="P10" s="98">
        <v>11</v>
      </c>
      <c r="Q10" s="225" t="s">
        <v>186</v>
      </c>
      <c r="R10" s="98">
        <v>9</v>
      </c>
      <c r="S10" s="321" t="s">
        <v>172</v>
      </c>
      <c r="T10" s="143">
        <v>27</v>
      </c>
      <c r="U10" s="90"/>
      <c r="V10" s="90"/>
      <c r="W10" s="90"/>
      <c r="X10" s="90"/>
      <c r="Y10" s="90"/>
      <c r="Z10" s="90"/>
    </row>
    <row r="11" spans="1:26" ht="15.75" x14ac:dyDescent="0.25">
      <c r="A11" s="260" t="s">
        <v>101</v>
      </c>
      <c r="B11" s="98">
        <v>6</v>
      </c>
      <c r="C11" s="225" t="s">
        <v>218</v>
      </c>
      <c r="D11" s="98">
        <v>6</v>
      </c>
      <c r="E11" s="225" t="s">
        <v>371</v>
      </c>
      <c r="F11" s="98">
        <v>2</v>
      </c>
      <c r="G11" s="321" t="s">
        <v>366</v>
      </c>
      <c r="H11" s="98">
        <v>2</v>
      </c>
      <c r="I11" s="225" t="s">
        <v>408</v>
      </c>
      <c r="J11" s="98">
        <v>1</v>
      </c>
      <c r="K11" s="225" t="s">
        <v>204</v>
      </c>
      <c r="L11" s="98">
        <v>3</v>
      </c>
      <c r="M11" s="225" t="s">
        <v>192</v>
      </c>
      <c r="N11" s="98">
        <v>3</v>
      </c>
      <c r="O11" s="321" t="s">
        <v>61</v>
      </c>
      <c r="P11" s="98">
        <v>20</v>
      </c>
      <c r="Q11" s="225" t="s">
        <v>182</v>
      </c>
      <c r="R11" s="98">
        <v>1</v>
      </c>
      <c r="S11" s="321" t="s">
        <v>86</v>
      </c>
      <c r="T11" s="143">
        <v>17</v>
      </c>
      <c r="U11" s="90"/>
      <c r="V11" s="90"/>
      <c r="W11" s="90"/>
      <c r="X11" s="90"/>
      <c r="Y11" s="90"/>
      <c r="Z11" s="90"/>
    </row>
    <row r="12" spans="1:26" ht="15.75" x14ac:dyDescent="0.25">
      <c r="A12" s="260" t="s">
        <v>60</v>
      </c>
      <c r="B12" s="98">
        <v>10</v>
      </c>
      <c r="C12" s="225" t="s">
        <v>175</v>
      </c>
      <c r="D12" s="98">
        <v>3</v>
      </c>
      <c r="E12" s="321" t="s">
        <v>225</v>
      </c>
      <c r="F12" s="98">
        <v>4</v>
      </c>
      <c r="G12" s="321" t="s">
        <v>198</v>
      </c>
      <c r="H12" s="98">
        <v>4</v>
      </c>
      <c r="I12" s="225" t="s">
        <v>411</v>
      </c>
      <c r="J12" s="98">
        <v>1</v>
      </c>
      <c r="K12" s="225" t="s">
        <v>191</v>
      </c>
      <c r="L12" s="98">
        <v>3</v>
      </c>
      <c r="M12" s="225" t="s">
        <v>410</v>
      </c>
      <c r="N12" s="98">
        <v>3</v>
      </c>
      <c r="O12" s="321" t="s">
        <v>374</v>
      </c>
      <c r="P12" s="98">
        <v>1</v>
      </c>
      <c r="Q12" s="225" t="s">
        <v>189</v>
      </c>
      <c r="R12" s="98">
        <v>1</v>
      </c>
      <c r="S12" s="321" t="s">
        <v>409</v>
      </c>
      <c r="T12" s="143">
        <v>1</v>
      </c>
      <c r="U12" s="90"/>
      <c r="V12" s="90"/>
      <c r="W12" s="90"/>
      <c r="X12" s="90"/>
      <c r="Y12" s="90"/>
      <c r="Z12" s="90"/>
    </row>
    <row r="13" spans="1:26" ht="15.75" x14ac:dyDescent="0.25">
      <c r="A13" s="260" t="s">
        <v>205</v>
      </c>
      <c r="B13" s="98">
        <v>1</v>
      </c>
      <c r="C13" s="225" t="s">
        <v>354</v>
      </c>
      <c r="D13" s="98">
        <v>3</v>
      </c>
      <c r="E13" s="321" t="s">
        <v>213</v>
      </c>
      <c r="F13" s="98">
        <v>2</v>
      </c>
      <c r="G13" s="321" t="s">
        <v>217</v>
      </c>
      <c r="H13" s="98">
        <v>1</v>
      </c>
      <c r="I13" s="225" t="s">
        <v>412</v>
      </c>
      <c r="J13" s="98">
        <v>1</v>
      </c>
      <c r="K13" s="225" t="s">
        <v>222</v>
      </c>
      <c r="L13" s="98">
        <v>1</v>
      </c>
      <c r="M13" s="225" t="s">
        <v>200</v>
      </c>
      <c r="N13" s="98">
        <v>3</v>
      </c>
      <c r="O13" s="321" t="s">
        <v>355</v>
      </c>
      <c r="P13" s="98">
        <v>5</v>
      </c>
      <c r="Q13" s="225" t="s">
        <v>414</v>
      </c>
      <c r="R13" s="98">
        <v>2</v>
      </c>
      <c r="S13" s="321" t="s">
        <v>203</v>
      </c>
      <c r="T13" s="143">
        <v>10</v>
      </c>
      <c r="U13" s="90"/>
      <c r="V13" s="90"/>
      <c r="W13" s="90"/>
      <c r="X13" s="90"/>
      <c r="Y13" s="90"/>
      <c r="Z13" s="90"/>
    </row>
    <row r="14" spans="1:26" ht="15.75" x14ac:dyDescent="0.25">
      <c r="A14" s="260" t="s">
        <v>56</v>
      </c>
      <c r="B14" s="98">
        <v>3</v>
      </c>
      <c r="C14" s="225" t="s">
        <v>210</v>
      </c>
      <c r="D14" s="98">
        <v>2</v>
      </c>
      <c r="E14" s="321" t="s">
        <v>187</v>
      </c>
      <c r="F14" s="98">
        <v>1</v>
      </c>
      <c r="G14" s="321" t="s">
        <v>84</v>
      </c>
      <c r="H14" s="98">
        <v>7</v>
      </c>
      <c r="I14" s="225" t="s">
        <v>171</v>
      </c>
      <c r="J14" s="98">
        <v>4</v>
      </c>
      <c r="K14" s="225" t="s">
        <v>413</v>
      </c>
      <c r="L14" s="98">
        <v>1</v>
      </c>
      <c r="M14" s="225" t="s">
        <v>58</v>
      </c>
      <c r="N14" s="98">
        <v>1</v>
      </c>
      <c r="O14" s="321" t="s">
        <v>190</v>
      </c>
      <c r="P14" s="98">
        <v>1</v>
      </c>
      <c r="Q14" s="225" t="s">
        <v>207</v>
      </c>
      <c r="R14" s="98">
        <v>1</v>
      </c>
      <c r="S14" s="321" t="s">
        <v>370</v>
      </c>
      <c r="T14" s="143">
        <v>1</v>
      </c>
      <c r="U14" s="90"/>
      <c r="V14" s="90"/>
      <c r="W14" s="90"/>
      <c r="X14" s="90"/>
      <c r="Y14" s="90"/>
      <c r="Z14" s="90"/>
    </row>
    <row r="15" spans="1:26" ht="15.75" customHeight="1" thickBot="1" x14ac:dyDescent="0.3">
      <c r="A15" s="155" t="s">
        <v>180</v>
      </c>
      <c r="B15" s="145">
        <v>1</v>
      </c>
      <c r="C15" s="261" t="s">
        <v>216</v>
      </c>
      <c r="D15" s="145">
        <v>1</v>
      </c>
      <c r="E15" s="261" t="s">
        <v>208</v>
      </c>
      <c r="F15" s="145">
        <v>4</v>
      </c>
      <c r="G15" s="261" t="s">
        <v>415</v>
      </c>
      <c r="H15" s="145">
        <v>1</v>
      </c>
      <c r="I15" s="147" t="s">
        <v>214</v>
      </c>
      <c r="J15" s="145">
        <v>1</v>
      </c>
      <c r="K15" s="261" t="s">
        <v>364</v>
      </c>
      <c r="L15" s="145">
        <v>1</v>
      </c>
      <c r="M15" s="261" t="s">
        <v>22</v>
      </c>
      <c r="N15" s="145">
        <v>1</v>
      </c>
      <c r="O15" s="261" t="s">
        <v>400</v>
      </c>
      <c r="P15" s="145">
        <v>3</v>
      </c>
      <c r="Q15" s="322" t="s">
        <v>228</v>
      </c>
      <c r="R15" s="145">
        <v>1</v>
      </c>
      <c r="S15" s="261" t="s">
        <v>209</v>
      </c>
      <c r="T15" s="148">
        <v>1</v>
      </c>
      <c r="U15" s="90"/>
      <c r="V15" s="90"/>
      <c r="W15" s="90"/>
      <c r="X15" s="90"/>
      <c r="Y15" s="90"/>
      <c r="Z15" s="90"/>
    </row>
    <row r="16" spans="1:26" ht="15.75" customHeight="1" thickBot="1" x14ac:dyDescent="0.3">
      <c r="A16" s="90"/>
      <c r="B16" s="149">
        <f>+SUM(B8:B15)</f>
        <v>62</v>
      </c>
      <c r="C16" s="90"/>
      <c r="D16" s="149">
        <f>+SUM(D8:D15)</f>
        <v>35</v>
      </c>
      <c r="E16" s="90"/>
      <c r="F16" s="149">
        <f>+SUM(F8:F15)</f>
        <v>50</v>
      </c>
      <c r="G16" s="90"/>
      <c r="H16" s="149">
        <f>+SUM(H8:H15)</f>
        <v>43</v>
      </c>
      <c r="I16" s="90"/>
      <c r="J16" s="149">
        <f>+SUM(J8:J15)</f>
        <v>25</v>
      </c>
      <c r="K16" s="90"/>
      <c r="L16" s="149">
        <f>+SUM(L8:L15)</f>
        <v>27</v>
      </c>
      <c r="M16" s="90"/>
      <c r="N16" s="149">
        <f>+SUM(N8:N15)</f>
        <v>26</v>
      </c>
      <c r="O16" s="90"/>
      <c r="P16" s="149">
        <f>+SUM(P8:P15)</f>
        <v>58</v>
      </c>
      <c r="Q16" s="90"/>
      <c r="R16" s="149">
        <f>+SUM(R8:R15)</f>
        <v>37</v>
      </c>
      <c r="S16" s="90"/>
      <c r="T16" s="149">
        <f>+SUM(T8:T15)</f>
        <v>70</v>
      </c>
      <c r="U16" s="90"/>
      <c r="V16" s="90"/>
      <c r="W16" s="90"/>
      <c r="X16" s="90"/>
      <c r="Y16" s="90"/>
      <c r="Z16" s="90"/>
    </row>
    <row r="17" spans="1:26" ht="15.75" x14ac:dyDescent="0.25">
      <c r="A17" s="250" t="s">
        <v>41</v>
      </c>
      <c r="B17" s="154">
        <v>4</v>
      </c>
      <c r="C17" s="275" t="s">
        <v>67</v>
      </c>
      <c r="D17" s="276">
        <v>17</v>
      </c>
      <c r="E17" s="270" t="s">
        <v>68</v>
      </c>
      <c r="F17" s="271">
        <v>5</v>
      </c>
      <c r="G17" s="272" t="s">
        <v>70</v>
      </c>
      <c r="H17" s="154">
        <v>4</v>
      </c>
      <c r="I17" s="156" t="s">
        <v>73</v>
      </c>
      <c r="J17" s="154">
        <v>9</v>
      </c>
      <c r="K17" s="156" t="s">
        <v>72</v>
      </c>
      <c r="L17" s="154">
        <v>1</v>
      </c>
      <c r="M17" s="324" t="s">
        <v>254</v>
      </c>
      <c r="N17" s="325">
        <v>10</v>
      </c>
      <c r="O17" s="262" t="s">
        <v>238</v>
      </c>
      <c r="P17" s="150">
        <v>42</v>
      </c>
      <c r="Q17" s="327" t="s">
        <v>294</v>
      </c>
      <c r="R17" s="150">
        <v>1</v>
      </c>
      <c r="S17" s="242" t="s">
        <v>250</v>
      </c>
      <c r="T17" s="140">
        <v>40</v>
      </c>
      <c r="U17" s="90"/>
      <c r="V17" s="90"/>
      <c r="W17" s="90"/>
      <c r="X17" s="90"/>
      <c r="Y17" s="90"/>
      <c r="Z17" s="90"/>
    </row>
    <row r="18" spans="1:26" ht="15.75" x14ac:dyDescent="0.25">
      <c r="A18" s="260" t="s">
        <v>244</v>
      </c>
      <c r="B18" s="98">
        <v>40</v>
      </c>
      <c r="C18" s="225" t="s">
        <v>243</v>
      </c>
      <c r="D18" s="98">
        <v>47</v>
      </c>
      <c r="E18" s="225" t="s">
        <v>249</v>
      </c>
      <c r="F18" s="98">
        <v>21</v>
      </c>
      <c r="G18" s="321" t="s">
        <v>81</v>
      </c>
      <c r="H18" s="98">
        <v>57</v>
      </c>
      <c r="I18" s="225" t="s">
        <v>248</v>
      </c>
      <c r="J18" s="98">
        <v>59</v>
      </c>
      <c r="K18" s="225" t="s">
        <v>278</v>
      </c>
      <c r="L18" s="98">
        <v>7</v>
      </c>
      <c r="M18" s="225" t="s">
        <v>257</v>
      </c>
      <c r="N18" s="98">
        <v>28</v>
      </c>
      <c r="O18" s="225" t="s">
        <v>234</v>
      </c>
      <c r="P18" s="98">
        <v>37</v>
      </c>
      <c r="Q18" s="323" t="s">
        <v>233</v>
      </c>
      <c r="R18" s="98">
        <v>50</v>
      </c>
      <c r="S18" s="225" t="s">
        <v>255</v>
      </c>
      <c r="T18" s="143">
        <v>15</v>
      </c>
      <c r="U18" s="90"/>
      <c r="V18" s="90"/>
      <c r="W18" s="90"/>
      <c r="X18" s="90"/>
      <c r="Y18" s="90"/>
      <c r="Z18" s="90"/>
    </row>
    <row r="19" spans="1:26" ht="15.75" x14ac:dyDescent="0.25">
      <c r="A19" s="263" t="s">
        <v>230</v>
      </c>
      <c r="B19" s="98">
        <v>56</v>
      </c>
      <c r="C19" s="321" t="s">
        <v>65</v>
      </c>
      <c r="D19" s="98">
        <v>16</v>
      </c>
      <c r="E19" s="225" t="s">
        <v>71</v>
      </c>
      <c r="F19" s="98">
        <v>37</v>
      </c>
      <c r="G19" s="321" t="s">
        <v>235</v>
      </c>
      <c r="H19" s="98">
        <v>16</v>
      </c>
      <c r="I19" s="225" t="s">
        <v>272</v>
      </c>
      <c r="J19" s="98">
        <v>1</v>
      </c>
      <c r="K19" s="225" t="s">
        <v>378</v>
      </c>
      <c r="L19" s="98">
        <v>50</v>
      </c>
      <c r="M19" s="225" t="s">
        <v>240</v>
      </c>
      <c r="N19" s="98">
        <v>17</v>
      </c>
      <c r="O19" s="225" t="s">
        <v>231</v>
      </c>
      <c r="P19" s="98">
        <v>24</v>
      </c>
      <c r="Q19" s="323" t="s">
        <v>279</v>
      </c>
      <c r="R19" s="98">
        <v>7</v>
      </c>
      <c r="S19" s="225" t="s">
        <v>286</v>
      </c>
      <c r="T19" s="143">
        <v>7</v>
      </c>
      <c r="U19" s="90"/>
      <c r="V19" s="90"/>
      <c r="W19" s="90"/>
      <c r="X19" s="90"/>
      <c r="Y19" s="90"/>
      <c r="Z19" s="90"/>
    </row>
    <row r="20" spans="1:26" ht="15.75" x14ac:dyDescent="0.25">
      <c r="A20" s="260" t="s">
        <v>258</v>
      </c>
      <c r="B20" s="98">
        <v>10</v>
      </c>
      <c r="C20" s="321" t="s">
        <v>416</v>
      </c>
      <c r="D20" s="98">
        <v>1</v>
      </c>
      <c r="E20" s="225" t="s">
        <v>259</v>
      </c>
      <c r="F20" s="98">
        <v>15</v>
      </c>
      <c r="G20" s="321" t="s">
        <v>264</v>
      </c>
      <c r="H20" s="98">
        <v>23</v>
      </c>
      <c r="I20" s="225" t="s">
        <v>247</v>
      </c>
      <c r="J20" s="98">
        <v>28</v>
      </c>
      <c r="K20" s="225" t="s">
        <v>261</v>
      </c>
      <c r="L20" s="98">
        <v>14</v>
      </c>
      <c r="M20" s="225" t="s">
        <v>253</v>
      </c>
      <c r="N20" s="98">
        <v>10</v>
      </c>
      <c r="O20" s="225" t="s">
        <v>69</v>
      </c>
      <c r="P20" s="98">
        <v>21</v>
      </c>
      <c r="Q20" s="323" t="s">
        <v>239</v>
      </c>
      <c r="R20" s="98">
        <v>15</v>
      </c>
      <c r="S20" s="225" t="s">
        <v>268</v>
      </c>
      <c r="T20" s="143">
        <v>8</v>
      </c>
      <c r="U20" s="90"/>
      <c r="V20" s="90"/>
      <c r="W20" s="90"/>
      <c r="X20" s="90"/>
      <c r="Y20" s="90"/>
      <c r="Z20" s="90"/>
    </row>
    <row r="21" spans="1:26" ht="15.75" x14ac:dyDescent="0.25">
      <c r="A21" s="260" t="s">
        <v>266</v>
      </c>
      <c r="B21" s="98">
        <v>26</v>
      </c>
      <c r="C21" s="321" t="s">
        <v>418</v>
      </c>
      <c r="D21" s="98">
        <v>4</v>
      </c>
      <c r="E21" s="225" t="s">
        <v>380</v>
      </c>
      <c r="F21" s="98">
        <v>2</v>
      </c>
      <c r="G21" s="321" t="s">
        <v>142</v>
      </c>
      <c r="H21" s="98">
        <v>2</v>
      </c>
      <c r="I21" s="225" t="s">
        <v>269</v>
      </c>
      <c r="J21" s="98">
        <v>19</v>
      </c>
      <c r="K21" s="225" t="s">
        <v>66</v>
      </c>
      <c r="L21" s="98">
        <v>40</v>
      </c>
      <c r="M21" s="225" t="s">
        <v>237</v>
      </c>
      <c r="N21" s="98">
        <v>17</v>
      </c>
      <c r="O21" s="225" t="s">
        <v>232</v>
      </c>
      <c r="P21" s="98">
        <v>15</v>
      </c>
      <c r="Q21" s="326" t="s">
        <v>251</v>
      </c>
      <c r="R21" s="98">
        <v>12</v>
      </c>
      <c r="S21" s="225" t="s">
        <v>63</v>
      </c>
      <c r="T21" s="143">
        <v>16</v>
      </c>
      <c r="U21" s="90"/>
      <c r="V21" s="90"/>
      <c r="W21" s="90"/>
      <c r="X21" s="90"/>
      <c r="Y21" s="90"/>
      <c r="Z21" s="90"/>
    </row>
    <row r="22" spans="1:26" ht="15.75" x14ac:dyDescent="0.25">
      <c r="A22" s="263" t="s">
        <v>417</v>
      </c>
      <c r="B22" s="98">
        <v>1</v>
      </c>
      <c r="C22" s="321" t="s">
        <v>291</v>
      </c>
      <c r="D22" s="98">
        <v>4</v>
      </c>
      <c r="E22" s="225" t="s">
        <v>267</v>
      </c>
      <c r="F22" s="98">
        <v>6</v>
      </c>
      <c r="G22" s="321" t="s">
        <v>274</v>
      </c>
      <c r="H22" s="98">
        <v>8</v>
      </c>
      <c r="I22" s="225" t="s">
        <v>262</v>
      </c>
      <c r="J22" s="98">
        <v>21</v>
      </c>
      <c r="K22" s="321" t="s">
        <v>246</v>
      </c>
      <c r="L22" s="98">
        <v>11</v>
      </c>
      <c r="M22" s="219" t="s">
        <v>281</v>
      </c>
      <c r="N22" s="98">
        <v>4</v>
      </c>
      <c r="O22" s="225" t="s">
        <v>263</v>
      </c>
      <c r="P22" s="98">
        <v>2</v>
      </c>
      <c r="Q22" s="326" t="s">
        <v>64</v>
      </c>
      <c r="R22" s="98">
        <v>37</v>
      </c>
      <c r="S22" s="225" t="s">
        <v>276</v>
      </c>
      <c r="T22" s="143">
        <v>5</v>
      </c>
      <c r="U22" s="90"/>
      <c r="V22" s="90"/>
      <c r="W22" s="90"/>
      <c r="X22" s="90"/>
      <c r="Y22" s="90"/>
      <c r="Z22" s="90"/>
    </row>
    <row r="23" spans="1:26" ht="15.75" x14ac:dyDescent="0.25">
      <c r="A23" s="263" t="s">
        <v>82</v>
      </c>
      <c r="B23" s="98">
        <v>9</v>
      </c>
      <c r="C23" s="219" t="s">
        <v>419</v>
      </c>
      <c r="D23" s="98">
        <v>1</v>
      </c>
      <c r="E23" s="225" t="s">
        <v>422</v>
      </c>
      <c r="F23" s="98">
        <v>1</v>
      </c>
      <c r="G23" s="321" t="s">
        <v>138</v>
      </c>
      <c r="H23" s="98">
        <v>5</v>
      </c>
      <c r="I23" s="321" t="s">
        <v>275</v>
      </c>
      <c r="J23" s="98">
        <v>18</v>
      </c>
      <c r="K23" s="321" t="s">
        <v>277</v>
      </c>
      <c r="L23" s="98">
        <v>11</v>
      </c>
      <c r="M23" s="225" t="s">
        <v>285</v>
      </c>
      <c r="N23" s="98">
        <v>5</v>
      </c>
      <c r="O23" s="225" t="s">
        <v>252</v>
      </c>
      <c r="P23" s="98">
        <v>7</v>
      </c>
      <c r="Q23" s="326" t="s">
        <v>385</v>
      </c>
      <c r="R23" s="98">
        <v>2</v>
      </c>
      <c r="S23" s="219" t="s">
        <v>284</v>
      </c>
      <c r="T23" s="143">
        <v>5</v>
      </c>
      <c r="U23" s="90"/>
      <c r="V23" s="90"/>
      <c r="W23" s="90"/>
      <c r="X23" s="90"/>
      <c r="Y23" s="90"/>
      <c r="Z23" s="90"/>
    </row>
    <row r="24" spans="1:26" ht="15.75" customHeight="1" thickBot="1" x14ac:dyDescent="0.3">
      <c r="A24" s="264" t="s">
        <v>265</v>
      </c>
      <c r="B24" s="145">
        <v>1</v>
      </c>
      <c r="C24" s="261" t="s">
        <v>283</v>
      </c>
      <c r="D24" s="145">
        <v>4</v>
      </c>
      <c r="E24" s="261" t="s">
        <v>241</v>
      </c>
      <c r="F24" s="145">
        <v>3</v>
      </c>
      <c r="G24" s="261" t="s">
        <v>289</v>
      </c>
      <c r="H24" s="145">
        <v>2</v>
      </c>
      <c r="I24" s="261" t="s">
        <v>421</v>
      </c>
      <c r="J24" s="145">
        <v>1</v>
      </c>
      <c r="K24" s="261" t="s">
        <v>420</v>
      </c>
      <c r="L24" s="145">
        <v>1</v>
      </c>
      <c r="M24" s="261" t="s">
        <v>288</v>
      </c>
      <c r="N24" s="145">
        <v>1</v>
      </c>
      <c r="O24" s="261" t="s">
        <v>245</v>
      </c>
      <c r="P24" s="145">
        <v>7</v>
      </c>
      <c r="Q24" s="261" t="s">
        <v>292</v>
      </c>
      <c r="R24" s="145">
        <v>1</v>
      </c>
      <c r="S24" s="147" t="s">
        <v>236</v>
      </c>
      <c r="T24" s="148">
        <v>1</v>
      </c>
      <c r="U24" s="90"/>
      <c r="V24" s="90"/>
      <c r="W24" s="90"/>
      <c r="X24" s="90"/>
      <c r="Y24" s="90"/>
      <c r="Z24" s="90"/>
    </row>
    <row r="25" spans="1:26" ht="15.75" customHeight="1" thickBot="1" x14ac:dyDescent="0.3">
      <c r="A25" s="101"/>
      <c r="B25" s="149">
        <f>+SUM(B17:B24)</f>
        <v>147</v>
      </c>
      <c r="C25" s="101"/>
      <c r="D25" s="149">
        <f>+SUM(D17:D24)</f>
        <v>94</v>
      </c>
      <c r="E25" s="101"/>
      <c r="F25" s="149">
        <f>+SUM(F17:F24)</f>
        <v>90</v>
      </c>
      <c r="G25" s="101"/>
      <c r="H25" s="149">
        <f>+SUM(H17:H24)</f>
        <v>117</v>
      </c>
      <c r="I25" s="101"/>
      <c r="J25" s="149">
        <f>+SUM(J17:J24)</f>
        <v>156</v>
      </c>
      <c r="K25" s="101"/>
      <c r="L25" s="149">
        <f>+SUM(L17:L24)</f>
        <v>135</v>
      </c>
      <c r="M25" s="101"/>
      <c r="N25" s="149">
        <f>+SUM(N17:N24)</f>
        <v>92</v>
      </c>
      <c r="O25" s="101"/>
      <c r="P25" s="149">
        <f>+SUM(P17:P24)</f>
        <v>155</v>
      </c>
      <c r="Q25" s="101"/>
      <c r="R25" s="149">
        <f>+SUM(R17:R24)</f>
        <v>125</v>
      </c>
      <c r="S25" s="101"/>
      <c r="T25" s="149">
        <f>+SUM(T17:T24)</f>
        <v>97</v>
      </c>
      <c r="U25" s="90"/>
      <c r="V25" s="90"/>
      <c r="W25" s="90"/>
      <c r="X25" s="90"/>
      <c r="Y25" s="90"/>
      <c r="Z25" s="90"/>
    </row>
    <row r="26" spans="1:26" ht="15.75" x14ac:dyDescent="0.25">
      <c r="A26" s="236" t="s">
        <v>317</v>
      </c>
      <c r="B26" s="150">
        <v>101</v>
      </c>
      <c r="C26" s="262" t="s">
        <v>313</v>
      </c>
      <c r="D26" s="150">
        <v>61</v>
      </c>
      <c r="E26" s="242" t="s">
        <v>300</v>
      </c>
      <c r="F26" s="150">
        <v>231</v>
      </c>
      <c r="G26" s="157" t="s">
        <v>74</v>
      </c>
      <c r="H26" s="152">
        <v>29</v>
      </c>
      <c r="I26" s="268" t="s">
        <v>75</v>
      </c>
      <c r="J26" s="268">
        <v>39</v>
      </c>
      <c r="K26" s="158" t="s">
        <v>306</v>
      </c>
      <c r="L26" s="150">
        <v>145</v>
      </c>
      <c r="M26" s="158" t="s">
        <v>304</v>
      </c>
      <c r="N26" s="150">
        <v>227</v>
      </c>
      <c r="O26" s="314" t="s">
        <v>321</v>
      </c>
      <c r="P26" s="315">
        <v>1</v>
      </c>
      <c r="Q26" s="153" t="s">
        <v>24</v>
      </c>
      <c r="R26" s="154">
        <v>1</v>
      </c>
      <c r="S26" s="157" t="s">
        <v>83</v>
      </c>
      <c r="T26" s="267">
        <v>3</v>
      </c>
      <c r="U26" s="90"/>
      <c r="V26" s="90"/>
      <c r="W26" s="90"/>
      <c r="X26" s="90"/>
      <c r="Y26" s="90"/>
      <c r="Z26" s="90"/>
    </row>
    <row r="27" spans="1:26" ht="15.75" x14ac:dyDescent="0.25">
      <c r="A27" s="260" t="s">
        <v>79</v>
      </c>
      <c r="B27" s="98">
        <v>51</v>
      </c>
      <c r="C27" s="225" t="s">
        <v>309</v>
      </c>
      <c r="D27" s="98">
        <v>36</v>
      </c>
      <c r="E27" s="219" t="s">
        <v>312</v>
      </c>
      <c r="F27" s="98">
        <v>16</v>
      </c>
      <c r="G27" s="225" t="s">
        <v>423</v>
      </c>
      <c r="H27" s="98">
        <v>226</v>
      </c>
      <c r="I27" s="225" t="s">
        <v>314</v>
      </c>
      <c r="J27" s="98">
        <v>160</v>
      </c>
      <c r="K27" s="321" t="s">
        <v>307</v>
      </c>
      <c r="L27" s="98">
        <v>130</v>
      </c>
      <c r="M27" s="225" t="s">
        <v>77</v>
      </c>
      <c r="N27" s="98">
        <v>13</v>
      </c>
      <c r="O27" s="225" t="s">
        <v>308</v>
      </c>
      <c r="P27" s="98">
        <v>109</v>
      </c>
      <c r="Q27" s="225" t="s">
        <v>310</v>
      </c>
      <c r="R27" s="98">
        <v>50</v>
      </c>
      <c r="S27" s="44" t="s">
        <v>301</v>
      </c>
      <c r="T27" s="143">
        <v>230</v>
      </c>
      <c r="U27" s="90"/>
      <c r="V27" s="90"/>
      <c r="W27" s="90"/>
      <c r="X27" s="90"/>
      <c r="Y27" s="90"/>
      <c r="Z27" s="90"/>
    </row>
    <row r="28" spans="1:26" ht="15.75" x14ac:dyDescent="0.25">
      <c r="A28" s="260" t="s">
        <v>332</v>
      </c>
      <c r="B28" s="98">
        <v>11</v>
      </c>
      <c r="C28" s="225" t="s">
        <v>298</v>
      </c>
      <c r="D28" s="98">
        <v>126</v>
      </c>
      <c r="E28" s="97" t="s">
        <v>78</v>
      </c>
      <c r="F28" s="98">
        <v>88</v>
      </c>
      <c r="G28" s="225" t="s">
        <v>316</v>
      </c>
      <c r="H28" s="98">
        <v>56</v>
      </c>
      <c r="I28" s="321" t="s">
        <v>325</v>
      </c>
      <c r="J28" s="98">
        <v>85</v>
      </c>
      <c r="K28" s="321" t="s">
        <v>322</v>
      </c>
      <c r="L28" s="98">
        <v>48</v>
      </c>
      <c r="M28" s="97" t="s">
        <v>326</v>
      </c>
      <c r="N28" s="98">
        <v>13</v>
      </c>
      <c r="O28" s="225" t="s">
        <v>315</v>
      </c>
      <c r="P28" s="98">
        <v>61</v>
      </c>
      <c r="Q28" s="225" t="s">
        <v>297</v>
      </c>
      <c r="R28" s="98">
        <v>220</v>
      </c>
      <c r="S28" s="225" t="s">
        <v>393</v>
      </c>
      <c r="T28" s="143">
        <v>11</v>
      </c>
      <c r="U28" s="90"/>
      <c r="V28" s="90"/>
      <c r="W28" s="90"/>
      <c r="X28" s="90"/>
      <c r="Y28" s="90"/>
      <c r="Z28" s="90"/>
    </row>
    <row r="29" spans="1:26" ht="15.75" x14ac:dyDescent="0.25">
      <c r="A29" s="260" t="s">
        <v>299</v>
      </c>
      <c r="B29" s="98">
        <v>21</v>
      </c>
      <c r="C29" s="225" t="s">
        <v>305</v>
      </c>
      <c r="D29" s="98">
        <v>103</v>
      </c>
      <c r="E29" s="329" t="s">
        <v>329</v>
      </c>
      <c r="F29" s="98">
        <v>1</v>
      </c>
      <c r="G29" s="321" t="s">
        <v>318</v>
      </c>
      <c r="H29" s="98">
        <v>45</v>
      </c>
      <c r="I29" s="321" t="s">
        <v>328</v>
      </c>
      <c r="J29" s="98">
        <v>18</v>
      </c>
      <c r="K29" s="321" t="s">
        <v>327</v>
      </c>
      <c r="L29" s="98">
        <v>7</v>
      </c>
      <c r="M29" s="328" t="s">
        <v>80</v>
      </c>
      <c r="N29" s="98">
        <v>10</v>
      </c>
      <c r="O29" s="225" t="s">
        <v>296</v>
      </c>
      <c r="P29" s="98">
        <v>9</v>
      </c>
      <c r="Q29" s="321" t="s">
        <v>319</v>
      </c>
      <c r="R29" s="98">
        <v>60</v>
      </c>
      <c r="S29" s="97" t="s">
        <v>324</v>
      </c>
      <c r="T29" s="143">
        <v>20</v>
      </c>
      <c r="U29" s="90"/>
      <c r="V29" s="90"/>
      <c r="W29" s="90"/>
      <c r="X29" s="90"/>
      <c r="Y29" s="90"/>
      <c r="Z29" s="90"/>
    </row>
    <row r="30" spans="1:26" ht="15.75" x14ac:dyDescent="0.25">
      <c r="A30" s="260" t="s">
        <v>320</v>
      </c>
      <c r="B30" s="98">
        <v>53</v>
      </c>
      <c r="C30" s="225" t="s">
        <v>341</v>
      </c>
      <c r="D30" s="98">
        <v>4</v>
      </c>
      <c r="E30" s="326" t="s">
        <v>344</v>
      </c>
      <c r="F30" s="98">
        <v>1</v>
      </c>
      <c r="G30" s="321" t="s">
        <v>302</v>
      </c>
      <c r="H30" s="98">
        <v>5</v>
      </c>
      <c r="I30" s="321" t="s">
        <v>339</v>
      </c>
      <c r="J30" s="98">
        <v>1</v>
      </c>
      <c r="K30" s="321" t="s">
        <v>336</v>
      </c>
      <c r="L30" s="98">
        <v>10</v>
      </c>
      <c r="M30" s="328" t="s">
        <v>323</v>
      </c>
      <c r="N30" s="98">
        <v>10</v>
      </c>
      <c r="O30" s="219" t="s">
        <v>331</v>
      </c>
      <c r="P30" s="98">
        <v>7</v>
      </c>
      <c r="Q30" s="321" t="s">
        <v>397</v>
      </c>
      <c r="R30" s="98">
        <v>6</v>
      </c>
      <c r="S30" s="97" t="s">
        <v>330</v>
      </c>
      <c r="T30" s="143">
        <v>15</v>
      </c>
      <c r="U30" s="90"/>
      <c r="V30" s="90"/>
      <c r="W30" s="90"/>
      <c r="X30" s="90"/>
      <c r="Y30" s="90"/>
      <c r="Z30" s="90"/>
    </row>
    <row r="31" spans="1:26" ht="15.75" customHeight="1" thickBot="1" x14ac:dyDescent="0.3">
      <c r="A31" s="264" t="s">
        <v>340</v>
      </c>
      <c r="B31" s="145">
        <v>1</v>
      </c>
      <c r="C31" s="147" t="s">
        <v>425</v>
      </c>
      <c r="D31" s="145">
        <v>1</v>
      </c>
      <c r="E31" s="147" t="s">
        <v>427</v>
      </c>
      <c r="F31" s="145">
        <v>1</v>
      </c>
      <c r="G31" s="261" t="s">
        <v>303</v>
      </c>
      <c r="H31" s="145">
        <v>45</v>
      </c>
      <c r="I31" s="322" t="s">
        <v>424</v>
      </c>
      <c r="J31" s="145">
        <v>1</v>
      </c>
      <c r="K31" s="261" t="s">
        <v>426</v>
      </c>
      <c r="L31" s="145">
        <v>1</v>
      </c>
      <c r="M31" s="261" t="s">
        <v>395</v>
      </c>
      <c r="N31" s="145">
        <v>1</v>
      </c>
      <c r="O31" s="322" t="s">
        <v>311</v>
      </c>
      <c r="P31" s="145">
        <v>45</v>
      </c>
      <c r="Q31" s="261" t="s">
        <v>337</v>
      </c>
      <c r="R31" s="145">
        <v>1</v>
      </c>
      <c r="S31" s="147" t="s">
        <v>396</v>
      </c>
      <c r="T31" s="148">
        <v>1</v>
      </c>
      <c r="U31" s="90"/>
      <c r="V31" s="90"/>
      <c r="W31" s="90"/>
      <c r="X31" s="90"/>
      <c r="Y31" s="90"/>
      <c r="Z31" s="90"/>
    </row>
    <row r="32" spans="1:26" ht="15.75" customHeight="1" thickBot="1" x14ac:dyDescent="0.3">
      <c r="A32" s="90"/>
      <c r="B32" s="136">
        <f>+SUM(B26:B31)</f>
        <v>238</v>
      </c>
      <c r="C32" s="90"/>
      <c r="D32" s="136">
        <f>+SUM(D26:D31)</f>
        <v>331</v>
      </c>
      <c r="E32" s="90"/>
      <c r="F32" s="136">
        <f>+SUM(F26:F31)</f>
        <v>338</v>
      </c>
      <c r="G32" s="90"/>
      <c r="H32" s="136">
        <f>+SUM(H26:H31)</f>
        <v>406</v>
      </c>
      <c r="I32" s="90"/>
      <c r="J32" s="136">
        <f>+SUM(J26:J31)</f>
        <v>304</v>
      </c>
      <c r="K32" s="90"/>
      <c r="L32" s="136">
        <f>+SUM(L26:L31)</f>
        <v>341</v>
      </c>
      <c r="M32" s="90"/>
      <c r="N32" s="136">
        <f>+SUM(N26:N31)</f>
        <v>274</v>
      </c>
      <c r="O32" s="90"/>
      <c r="P32" s="136">
        <f>+SUM(P26:P31)</f>
        <v>232</v>
      </c>
      <c r="Q32" s="90"/>
      <c r="R32" s="136">
        <f>+SUM(R26:R31)</f>
        <v>338</v>
      </c>
      <c r="S32" s="90"/>
      <c r="T32" s="136">
        <f>+SUM(T26:T31)</f>
        <v>280</v>
      </c>
      <c r="U32" s="90"/>
      <c r="V32" s="90"/>
      <c r="W32" s="90"/>
      <c r="X32" s="90"/>
      <c r="Y32" s="90"/>
      <c r="Z32" s="90"/>
    </row>
    <row r="33" spans="1:26" x14ac:dyDescent="0.25">
      <c r="A33" s="90"/>
      <c r="B33" s="90">
        <v>7</v>
      </c>
      <c r="C33" s="90"/>
      <c r="D33" s="90">
        <v>8</v>
      </c>
      <c r="E33" s="90"/>
      <c r="F33" s="90">
        <v>5</v>
      </c>
      <c r="G33" s="90"/>
      <c r="H33" s="90">
        <v>2</v>
      </c>
      <c r="I33" s="90"/>
      <c r="J33" s="90">
        <v>6</v>
      </c>
      <c r="K33" s="90"/>
      <c r="L33" s="90">
        <v>9</v>
      </c>
      <c r="M33" s="90"/>
      <c r="N33" s="90">
        <v>10</v>
      </c>
      <c r="O33" s="90"/>
      <c r="P33" s="90">
        <v>4</v>
      </c>
      <c r="Q33" s="90"/>
      <c r="R33" s="90">
        <v>1</v>
      </c>
      <c r="S33" s="90"/>
      <c r="T33" s="90">
        <v>3</v>
      </c>
      <c r="U33" s="90" t="s">
        <v>345</v>
      </c>
      <c r="V33" s="90"/>
      <c r="W33" s="90"/>
      <c r="X33" s="90"/>
      <c r="Y33" s="90"/>
      <c r="Z33" s="90"/>
    </row>
    <row r="34" spans="1:26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</row>
    <row r="35" spans="1:26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</row>
    <row r="36" spans="1:26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</row>
    <row r="37" spans="1:26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</row>
    <row r="38" spans="1:26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</row>
    <row r="39" spans="1:26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</row>
    <row r="40" spans="1:26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</row>
    <row r="41" spans="1:26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</row>
    <row r="42" spans="1:26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</row>
    <row r="43" spans="1:26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</row>
    <row r="44" spans="1:26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</row>
    <row r="45" spans="1:26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</row>
    <row r="46" spans="1:26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</row>
    <row r="47" spans="1:26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</row>
    <row r="48" spans="1:26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</row>
    <row r="49" spans="1:26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</row>
    <row r="50" spans="1:26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</row>
    <row r="51" spans="1:26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</row>
    <row r="52" spans="1:26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</row>
    <row r="53" spans="1:26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</row>
    <row r="54" spans="1:26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</row>
    <row r="55" spans="1:26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</row>
    <row r="56" spans="1:26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</row>
    <row r="57" spans="1:26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</row>
    <row r="58" spans="1:26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</row>
    <row r="59" spans="1:26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</row>
    <row r="60" spans="1:26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</row>
    <row r="61" spans="1:26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</row>
    <row r="62" spans="1:26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</row>
    <row r="63" spans="1:26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</row>
    <row r="64" spans="1:26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0"/>
      <c r="W64" s="90"/>
      <c r="X64" s="90"/>
      <c r="Y64" s="90"/>
      <c r="Z64" s="90"/>
    </row>
    <row r="65" spans="1:26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</row>
    <row r="66" spans="1:26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</row>
    <row r="67" spans="1:26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90"/>
      <c r="W67" s="90"/>
      <c r="X67" s="90"/>
      <c r="Y67" s="90"/>
      <c r="Z67" s="90"/>
    </row>
    <row r="68" spans="1:26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</row>
    <row r="69" spans="1:26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</row>
    <row r="70" spans="1:26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90"/>
      <c r="W70" s="90"/>
      <c r="X70" s="90"/>
      <c r="Y70" s="90"/>
      <c r="Z70" s="90"/>
    </row>
    <row r="71" spans="1:26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</row>
    <row r="72" spans="1:26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</row>
    <row r="73" spans="1:26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  <c r="U73" s="90"/>
      <c r="V73" s="90"/>
      <c r="W73" s="90"/>
      <c r="X73" s="90"/>
      <c r="Y73" s="90"/>
      <c r="Z73" s="90"/>
    </row>
    <row r="74" spans="1:26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</row>
    <row r="75" spans="1:26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0"/>
      <c r="X75" s="90"/>
      <c r="Y75" s="90"/>
      <c r="Z75" s="90"/>
    </row>
    <row r="76" spans="1:26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  <c r="W76" s="90"/>
      <c r="X76" s="90"/>
      <c r="Y76" s="90"/>
      <c r="Z76" s="90"/>
    </row>
    <row r="77" spans="1:26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</row>
    <row r="78" spans="1:26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</row>
    <row r="79" spans="1:26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90"/>
      <c r="W79" s="90"/>
      <c r="X79" s="90"/>
      <c r="Y79" s="90"/>
      <c r="Z79" s="90"/>
    </row>
    <row r="80" spans="1:26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</row>
    <row r="81" spans="1:26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</row>
    <row r="82" spans="1:26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  <c r="W82" s="90"/>
      <c r="X82" s="90"/>
      <c r="Y82" s="90"/>
      <c r="Z82" s="90"/>
    </row>
    <row r="83" spans="1:26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</row>
    <row r="84" spans="1:26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</row>
    <row r="85" spans="1:26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</row>
    <row r="86" spans="1:26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</row>
    <row r="87" spans="1:26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</row>
    <row r="88" spans="1:26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  <c r="U88" s="90"/>
      <c r="V88" s="90"/>
      <c r="W88" s="90"/>
      <c r="X88" s="90"/>
      <c r="Y88" s="90"/>
      <c r="Z88" s="90"/>
    </row>
    <row r="89" spans="1:26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</row>
    <row r="90" spans="1:26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</row>
    <row r="91" spans="1:26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</row>
    <row r="92" spans="1:26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</row>
    <row r="93" spans="1:26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</row>
    <row r="94" spans="1:26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  <c r="U94" s="90"/>
      <c r="V94" s="90"/>
      <c r="W94" s="90"/>
      <c r="X94" s="90"/>
      <c r="Y94" s="90"/>
      <c r="Z94" s="90"/>
    </row>
    <row r="95" spans="1:26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</row>
    <row r="96" spans="1:26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</row>
    <row r="97" spans="1:26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  <c r="U97" s="90"/>
      <c r="V97" s="90"/>
      <c r="W97" s="90"/>
      <c r="X97" s="90"/>
      <c r="Y97" s="90"/>
      <c r="Z97" s="90"/>
    </row>
    <row r="98" spans="1:26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</row>
    <row r="99" spans="1:26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</row>
    <row r="100" spans="1:26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  <c r="U100" s="90"/>
      <c r="V100" s="90"/>
      <c r="W100" s="90"/>
      <c r="X100" s="90"/>
      <c r="Y100" s="90"/>
      <c r="Z100" s="90"/>
    </row>
    <row r="101" spans="1:26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</row>
    <row r="102" spans="1:26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</row>
    <row r="103" spans="1:26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  <c r="X103" s="90"/>
      <c r="Y103" s="90"/>
      <c r="Z103" s="90"/>
    </row>
    <row r="104" spans="1:26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</row>
    <row r="105" spans="1:26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</row>
    <row r="106" spans="1:26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</row>
    <row r="107" spans="1:26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</row>
    <row r="108" spans="1:26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</row>
    <row r="109" spans="1:26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</row>
    <row r="110" spans="1:26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</row>
    <row r="111" spans="1:26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</row>
    <row r="112" spans="1:26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</row>
    <row r="113" spans="1:26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</row>
    <row r="114" spans="1:26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</row>
    <row r="115" spans="1:26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</row>
    <row r="116" spans="1:26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</row>
    <row r="117" spans="1:26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</row>
    <row r="118" spans="1:26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</row>
    <row r="119" spans="1:26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</row>
    <row r="120" spans="1:26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</row>
    <row r="121" spans="1:26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</row>
    <row r="122" spans="1:26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</row>
    <row r="123" spans="1:26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</row>
    <row r="124" spans="1:26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</row>
    <row r="125" spans="1:26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</row>
    <row r="126" spans="1:26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0"/>
      <c r="W126" s="90"/>
      <c r="X126" s="90"/>
      <c r="Y126" s="90"/>
      <c r="Z126" s="90"/>
    </row>
    <row r="127" spans="1:26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</row>
    <row r="128" spans="1:26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  <c r="U128" s="90"/>
      <c r="V128" s="90"/>
      <c r="W128" s="90"/>
      <c r="X128" s="90"/>
      <c r="Y128" s="90"/>
      <c r="Z128" s="90"/>
    </row>
    <row r="129" spans="1:26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</row>
    <row r="130" spans="1:26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</row>
    <row r="131" spans="1:26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  <c r="U131" s="90"/>
      <c r="V131" s="90"/>
      <c r="W131" s="90"/>
      <c r="X131" s="90"/>
      <c r="Y131" s="90"/>
      <c r="Z131" s="90"/>
    </row>
    <row r="132" spans="1:26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  <c r="U132" s="90"/>
      <c r="V132" s="90"/>
      <c r="W132" s="90"/>
      <c r="X132" s="90"/>
      <c r="Y132" s="90"/>
      <c r="Z132" s="90"/>
    </row>
    <row r="133" spans="1:26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</row>
    <row r="134" spans="1:26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  <c r="U134" s="90"/>
      <c r="V134" s="90"/>
      <c r="W134" s="90"/>
      <c r="X134" s="90"/>
      <c r="Y134" s="90"/>
      <c r="Z134" s="90"/>
    </row>
    <row r="135" spans="1:26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</row>
    <row r="136" spans="1:26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</row>
    <row r="137" spans="1:26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  <c r="U137" s="90"/>
      <c r="V137" s="90"/>
      <c r="W137" s="90"/>
      <c r="X137" s="90"/>
      <c r="Y137" s="90"/>
      <c r="Z137" s="90"/>
    </row>
    <row r="138" spans="1:26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</row>
    <row r="139" spans="1:26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0"/>
      <c r="X139" s="90"/>
      <c r="Y139" s="90"/>
      <c r="Z139" s="90"/>
    </row>
    <row r="140" spans="1:26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  <c r="U140" s="90"/>
      <c r="V140" s="90"/>
      <c r="W140" s="90"/>
      <c r="X140" s="90"/>
      <c r="Y140" s="90"/>
      <c r="Z140" s="90"/>
    </row>
    <row r="141" spans="1:26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  <c r="U141" s="90"/>
      <c r="V141" s="90"/>
      <c r="W141" s="90"/>
      <c r="X141" s="90"/>
      <c r="Y141" s="90"/>
      <c r="Z141" s="90"/>
    </row>
    <row r="142" spans="1:26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</row>
    <row r="143" spans="1:26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  <c r="U143" s="90"/>
      <c r="V143" s="90"/>
      <c r="W143" s="90"/>
      <c r="X143" s="90"/>
      <c r="Y143" s="90"/>
      <c r="Z143" s="90"/>
    </row>
    <row r="144" spans="1:26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  <c r="U144" s="90"/>
      <c r="V144" s="90"/>
      <c r="W144" s="90"/>
      <c r="X144" s="90"/>
      <c r="Y144" s="90"/>
      <c r="Z144" s="90"/>
    </row>
    <row r="145" spans="1:26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</row>
    <row r="146" spans="1:26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</row>
    <row r="147" spans="1:26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</row>
    <row r="148" spans="1:26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  <c r="U148" s="90"/>
      <c r="V148" s="90"/>
      <c r="W148" s="90"/>
      <c r="X148" s="90"/>
      <c r="Y148" s="90"/>
      <c r="Z148" s="90"/>
    </row>
    <row r="149" spans="1:26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</row>
    <row r="150" spans="1:26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</row>
    <row r="151" spans="1:26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  <c r="U151" s="90"/>
      <c r="V151" s="90"/>
      <c r="W151" s="90"/>
      <c r="X151" s="90"/>
      <c r="Y151" s="90"/>
      <c r="Z151" s="90"/>
    </row>
    <row r="152" spans="1:26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</row>
    <row r="153" spans="1:26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  <c r="U153" s="90"/>
      <c r="V153" s="90"/>
      <c r="W153" s="90"/>
      <c r="X153" s="90"/>
      <c r="Y153" s="90"/>
      <c r="Z153" s="90"/>
    </row>
    <row r="154" spans="1:26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</row>
    <row r="155" spans="1:26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  <c r="U155" s="90"/>
      <c r="V155" s="90"/>
      <c r="W155" s="90"/>
      <c r="X155" s="90"/>
      <c r="Y155" s="90"/>
      <c r="Z155" s="90"/>
    </row>
    <row r="156" spans="1:26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</row>
    <row r="157" spans="1:26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  <c r="U157" s="90"/>
      <c r="V157" s="90"/>
      <c r="W157" s="90"/>
      <c r="X157" s="90"/>
      <c r="Y157" s="90"/>
      <c r="Z157" s="90"/>
    </row>
    <row r="158" spans="1:26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</row>
    <row r="159" spans="1:26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  <c r="U159" s="90"/>
      <c r="V159" s="90"/>
      <c r="W159" s="90"/>
      <c r="X159" s="90"/>
      <c r="Y159" s="90"/>
      <c r="Z159" s="90"/>
    </row>
    <row r="160" spans="1:26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  <c r="U160" s="90"/>
      <c r="V160" s="90"/>
      <c r="W160" s="90"/>
      <c r="X160" s="90"/>
      <c r="Y160" s="90"/>
      <c r="Z160" s="90"/>
    </row>
    <row r="161" spans="1:26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  <c r="U161" s="90"/>
      <c r="V161" s="90"/>
      <c r="W161" s="90"/>
      <c r="X161" s="90"/>
      <c r="Y161" s="90"/>
      <c r="Z161" s="90"/>
    </row>
    <row r="162" spans="1:26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</row>
    <row r="163" spans="1:26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  <c r="U163" s="90"/>
      <c r="V163" s="90"/>
      <c r="W163" s="90"/>
      <c r="X163" s="90"/>
      <c r="Y163" s="90"/>
      <c r="Z163" s="90"/>
    </row>
    <row r="164" spans="1:26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  <c r="U164" s="90"/>
      <c r="V164" s="90"/>
      <c r="W164" s="90"/>
      <c r="X164" s="90"/>
      <c r="Y164" s="90"/>
      <c r="Z164" s="90"/>
    </row>
    <row r="165" spans="1:26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  <c r="U165" s="90"/>
      <c r="V165" s="90"/>
      <c r="W165" s="90"/>
      <c r="X165" s="90"/>
      <c r="Y165" s="90"/>
      <c r="Z165" s="90"/>
    </row>
    <row r="166" spans="1:26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</row>
    <row r="167" spans="1:26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  <c r="U167" s="90"/>
      <c r="V167" s="90"/>
      <c r="W167" s="90"/>
      <c r="X167" s="90"/>
      <c r="Y167" s="90"/>
      <c r="Z167" s="90"/>
    </row>
    <row r="168" spans="1:26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0"/>
      <c r="Z168" s="90"/>
    </row>
    <row r="169" spans="1:26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</row>
    <row r="170" spans="1:26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  <c r="U170" s="90"/>
      <c r="V170" s="90"/>
      <c r="W170" s="90"/>
      <c r="X170" s="90"/>
      <c r="Y170" s="90"/>
      <c r="Z170" s="90"/>
    </row>
    <row r="171" spans="1:26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  <c r="U171" s="90"/>
      <c r="V171" s="90"/>
      <c r="W171" s="90"/>
      <c r="X171" s="90"/>
      <c r="Y171" s="90"/>
      <c r="Z171" s="90"/>
    </row>
    <row r="172" spans="1:26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  <c r="X172" s="90"/>
      <c r="Y172" s="90"/>
      <c r="Z172" s="90"/>
    </row>
    <row r="173" spans="1:26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  <c r="U173" s="90"/>
      <c r="V173" s="90"/>
      <c r="W173" s="90"/>
      <c r="X173" s="90"/>
      <c r="Y173" s="90"/>
      <c r="Z173" s="90"/>
    </row>
    <row r="174" spans="1:26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  <c r="U174" s="90"/>
      <c r="V174" s="90"/>
      <c r="W174" s="90"/>
      <c r="X174" s="90"/>
      <c r="Y174" s="90"/>
      <c r="Z174" s="90"/>
    </row>
    <row r="175" spans="1:26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  <c r="U175" s="90"/>
      <c r="V175" s="90"/>
      <c r="W175" s="90"/>
      <c r="X175" s="90"/>
      <c r="Y175" s="90"/>
      <c r="Z175" s="90"/>
    </row>
    <row r="176" spans="1:26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</row>
    <row r="177" spans="1:26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  <c r="U177" s="90"/>
      <c r="V177" s="90"/>
      <c r="W177" s="90"/>
      <c r="X177" s="90"/>
      <c r="Y177" s="90"/>
      <c r="Z177" s="90"/>
    </row>
    <row r="178" spans="1:26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  <c r="U178" s="90"/>
      <c r="V178" s="90"/>
      <c r="W178" s="90"/>
      <c r="X178" s="90"/>
      <c r="Y178" s="90"/>
      <c r="Z178" s="90"/>
    </row>
    <row r="179" spans="1:26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</row>
    <row r="180" spans="1:26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  <c r="U180" s="90"/>
      <c r="V180" s="90"/>
      <c r="W180" s="90"/>
      <c r="X180" s="90"/>
      <c r="Y180" s="90"/>
      <c r="Z180" s="90"/>
    </row>
    <row r="181" spans="1:26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  <c r="U181" s="90"/>
      <c r="V181" s="90"/>
      <c r="W181" s="90"/>
      <c r="X181" s="90"/>
      <c r="Y181" s="90"/>
      <c r="Z181" s="90"/>
    </row>
    <row r="182" spans="1:26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  <c r="U182" s="90"/>
      <c r="V182" s="90"/>
      <c r="W182" s="90"/>
      <c r="X182" s="90"/>
      <c r="Y182" s="90"/>
      <c r="Z182" s="90"/>
    </row>
    <row r="183" spans="1:26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</row>
    <row r="184" spans="1:26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</row>
    <row r="185" spans="1:26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</row>
    <row r="186" spans="1:26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</row>
    <row r="187" spans="1:26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</row>
    <row r="188" spans="1:26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</row>
    <row r="189" spans="1:26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</row>
    <row r="190" spans="1:26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</row>
    <row r="191" spans="1:26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</row>
    <row r="192" spans="1:26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</row>
    <row r="193" spans="1:26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</row>
    <row r="194" spans="1:26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</row>
    <row r="195" spans="1:26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</row>
    <row r="196" spans="1:26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</row>
    <row r="197" spans="1:26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</row>
    <row r="198" spans="1:26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</row>
    <row r="199" spans="1:26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</row>
    <row r="200" spans="1:26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</row>
    <row r="201" spans="1:26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</row>
    <row r="202" spans="1:26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</row>
    <row r="203" spans="1:26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</row>
    <row r="204" spans="1:26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  <c r="U204" s="90"/>
      <c r="V204" s="90"/>
      <c r="W204" s="90"/>
      <c r="X204" s="90"/>
      <c r="Y204" s="90"/>
      <c r="Z204" s="90"/>
    </row>
    <row r="205" spans="1:26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</row>
    <row r="206" spans="1:26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</row>
    <row r="207" spans="1:26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</row>
    <row r="208" spans="1:26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</row>
    <row r="209" spans="1:26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</row>
    <row r="210" spans="1:26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</row>
    <row r="211" spans="1:26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</row>
    <row r="212" spans="1:26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</row>
    <row r="213" spans="1:26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</row>
    <row r="214" spans="1:26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</row>
    <row r="215" spans="1:26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  <c r="U215" s="90"/>
      <c r="V215" s="90"/>
      <c r="W215" s="90"/>
      <c r="X215" s="90"/>
      <c r="Y215" s="90"/>
      <c r="Z215" s="90"/>
    </row>
    <row r="216" spans="1:26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</row>
    <row r="217" spans="1:26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</row>
    <row r="218" spans="1:26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</row>
    <row r="219" spans="1:26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</row>
    <row r="220" spans="1:26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</row>
    <row r="221" spans="1:26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</row>
    <row r="222" spans="1:26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  <c r="U222" s="90"/>
      <c r="V222" s="90"/>
      <c r="W222" s="90"/>
      <c r="X222" s="90"/>
      <c r="Y222" s="90"/>
      <c r="Z222" s="90"/>
    </row>
    <row r="223" spans="1:26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  <c r="U223" s="90"/>
      <c r="V223" s="90"/>
      <c r="W223" s="90"/>
      <c r="X223" s="90"/>
      <c r="Y223" s="90"/>
      <c r="Z223" s="90"/>
    </row>
    <row r="224" spans="1:26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</row>
    <row r="225" spans="1:26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  <c r="U225" s="90"/>
      <c r="V225" s="90"/>
      <c r="W225" s="90"/>
      <c r="X225" s="90"/>
      <c r="Y225" s="90"/>
      <c r="Z225" s="90"/>
    </row>
    <row r="226" spans="1:26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  <c r="U226" s="90"/>
      <c r="V226" s="90"/>
      <c r="W226" s="90"/>
      <c r="X226" s="90"/>
      <c r="Y226" s="90"/>
      <c r="Z226" s="90"/>
    </row>
    <row r="227" spans="1:26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0"/>
      <c r="W227" s="90"/>
      <c r="X227" s="90"/>
      <c r="Y227" s="90"/>
      <c r="Z227" s="90"/>
    </row>
    <row r="228" spans="1:26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</row>
    <row r="229" spans="1:26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0"/>
      <c r="Z229" s="90"/>
    </row>
    <row r="230" spans="1:26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  <c r="U230" s="90"/>
      <c r="V230" s="90"/>
      <c r="W230" s="90"/>
      <c r="X230" s="90"/>
      <c r="Y230" s="90"/>
      <c r="Z230" s="90"/>
    </row>
    <row r="231" spans="1:26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  <c r="U231" s="90"/>
      <c r="V231" s="90"/>
      <c r="W231" s="90"/>
      <c r="X231" s="90"/>
      <c r="Y231" s="90"/>
      <c r="Z231" s="90"/>
    </row>
    <row r="232" spans="1:26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</row>
    <row r="233" spans="1:26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  <c r="U233" s="90"/>
      <c r="V233" s="90"/>
      <c r="W233" s="90"/>
      <c r="X233" s="90"/>
      <c r="Y233" s="90"/>
      <c r="Z233" s="90"/>
    </row>
    <row r="234" spans="1:26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</row>
    <row r="235" spans="1:26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</row>
    <row r="236" spans="1:26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  <c r="U236" s="90"/>
      <c r="V236" s="90"/>
      <c r="W236" s="90"/>
      <c r="X236" s="90"/>
      <c r="Y236" s="90"/>
      <c r="Z236" s="90"/>
    </row>
    <row r="237" spans="1:26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</row>
    <row r="238" spans="1:26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  <c r="U238" s="90"/>
      <c r="V238" s="90"/>
      <c r="W238" s="90"/>
      <c r="X238" s="90"/>
      <c r="Y238" s="90"/>
      <c r="Z238" s="90"/>
    </row>
    <row r="239" spans="1:26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</row>
    <row r="240" spans="1:26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  <c r="U240" s="90"/>
      <c r="V240" s="90"/>
      <c r="W240" s="90"/>
      <c r="X240" s="90"/>
      <c r="Y240" s="90"/>
      <c r="Z240" s="90"/>
    </row>
    <row r="241" spans="1:26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  <c r="U241" s="90"/>
      <c r="V241" s="90"/>
      <c r="W241" s="90"/>
      <c r="X241" s="90"/>
      <c r="Y241" s="90"/>
      <c r="Z241" s="90"/>
    </row>
    <row r="242" spans="1:26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</row>
    <row r="243" spans="1:26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  <c r="U243" s="90"/>
      <c r="V243" s="90"/>
      <c r="W243" s="90"/>
      <c r="X243" s="90"/>
      <c r="Y243" s="90"/>
      <c r="Z243" s="90"/>
    </row>
    <row r="244" spans="1:26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  <c r="U244" s="90"/>
      <c r="V244" s="90"/>
      <c r="W244" s="90"/>
      <c r="X244" s="90"/>
      <c r="Y244" s="90"/>
      <c r="Z244" s="90"/>
    </row>
    <row r="245" spans="1:26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  <c r="U245" s="90"/>
      <c r="V245" s="90"/>
      <c r="W245" s="90"/>
      <c r="X245" s="90"/>
      <c r="Y245" s="90"/>
      <c r="Z245" s="90"/>
    </row>
    <row r="246" spans="1:26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  <c r="U246" s="90"/>
      <c r="V246" s="90"/>
      <c r="W246" s="90"/>
      <c r="X246" s="90"/>
      <c r="Y246" s="90"/>
      <c r="Z246" s="90"/>
    </row>
    <row r="247" spans="1:26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  <c r="U247" s="90"/>
      <c r="V247" s="90"/>
      <c r="W247" s="90"/>
      <c r="X247" s="90"/>
      <c r="Y247" s="90"/>
      <c r="Z247" s="90"/>
    </row>
    <row r="248" spans="1:26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  <c r="U248" s="90"/>
      <c r="V248" s="90"/>
      <c r="W248" s="90"/>
      <c r="X248" s="90"/>
      <c r="Y248" s="90"/>
      <c r="Z248" s="90"/>
    </row>
    <row r="249" spans="1:26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  <c r="U249" s="90"/>
      <c r="V249" s="90"/>
      <c r="W249" s="90"/>
      <c r="X249" s="90"/>
      <c r="Y249" s="90"/>
      <c r="Z249" s="90"/>
    </row>
    <row r="250" spans="1:26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0"/>
      <c r="Z250" s="90"/>
    </row>
    <row r="251" spans="1:26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  <c r="U251" s="90"/>
      <c r="V251" s="90"/>
      <c r="W251" s="90"/>
      <c r="X251" s="90"/>
      <c r="Y251" s="90"/>
      <c r="Z251" s="90"/>
    </row>
    <row r="252" spans="1:26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  <c r="U252" s="90"/>
      <c r="V252" s="90"/>
      <c r="W252" s="90"/>
      <c r="X252" s="90"/>
      <c r="Y252" s="90"/>
      <c r="Z252" s="90"/>
    </row>
    <row r="253" spans="1:26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</row>
    <row r="254" spans="1:26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  <c r="U254" s="90"/>
      <c r="V254" s="90"/>
      <c r="W254" s="90"/>
      <c r="X254" s="90"/>
      <c r="Y254" s="90"/>
      <c r="Z254" s="90"/>
    </row>
    <row r="255" spans="1:26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</row>
    <row r="256" spans="1:26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  <c r="U256" s="90"/>
      <c r="V256" s="90"/>
      <c r="W256" s="90"/>
      <c r="X256" s="90"/>
      <c r="Y256" s="90"/>
      <c r="Z256" s="90"/>
    </row>
    <row r="257" spans="1:26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  <c r="U257" s="90"/>
      <c r="V257" s="90"/>
      <c r="W257" s="90"/>
      <c r="X257" s="90"/>
      <c r="Y257" s="90"/>
      <c r="Z257" s="90"/>
    </row>
    <row r="258" spans="1:26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  <c r="U258" s="90"/>
      <c r="V258" s="90"/>
      <c r="W258" s="90"/>
      <c r="X258" s="90"/>
      <c r="Y258" s="90"/>
      <c r="Z258" s="90"/>
    </row>
    <row r="259" spans="1:26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  <c r="U259" s="90"/>
      <c r="V259" s="90"/>
      <c r="W259" s="90"/>
      <c r="X259" s="90"/>
      <c r="Y259" s="90"/>
      <c r="Z259" s="90"/>
    </row>
    <row r="260" spans="1:26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  <c r="U260" s="90"/>
      <c r="V260" s="90"/>
      <c r="W260" s="90"/>
      <c r="X260" s="90"/>
      <c r="Y260" s="90"/>
      <c r="Z260" s="90"/>
    </row>
    <row r="261" spans="1:26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</row>
    <row r="262" spans="1:26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  <c r="U262" s="90"/>
      <c r="V262" s="90"/>
      <c r="W262" s="90"/>
      <c r="X262" s="90"/>
      <c r="Y262" s="90"/>
      <c r="Z262" s="90"/>
    </row>
    <row r="263" spans="1:26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  <c r="U263" s="90"/>
      <c r="V263" s="90"/>
      <c r="W263" s="90"/>
      <c r="X263" s="90"/>
      <c r="Y263" s="90"/>
      <c r="Z263" s="90"/>
    </row>
    <row r="264" spans="1:26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0"/>
      <c r="Z264" s="90"/>
    </row>
    <row r="265" spans="1:26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  <c r="U265" s="90"/>
      <c r="V265" s="90"/>
      <c r="W265" s="90"/>
      <c r="X265" s="90"/>
      <c r="Y265" s="90"/>
      <c r="Z265" s="90"/>
    </row>
    <row r="266" spans="1:26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  <c r="U266" s="90"/>
      <c r="V266" s="90"/>
      <c r="W266" s="90"/>
      <c r="X266" s="90"/>
      <c r="Y266" s="90"/>
      <c r="Z266" s="90"/>
    </row>
    <row r="267" spans="1:26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  <c r="U267" s="90"/>
      <c r="V267" s="90"/>
      <c r="W267" s="90"/>
      <c r="X267" s="90"/>
      <c r="Y267" s="90"/>
      <c r="Z267" s="90"/>
    </row>
    <row r="268" spans="1:26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  <c r="U268" s="90"/>
      <c r="V268" s="90"/>
      <c r="W268" s="90"/>
      <c r="X268" s="90"/>
      <c r="Y268" s="90"/>
      <c r="Z268" s="90"/>
    </row>
    <row r="269" spans="1:26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</row>
    <row r="270" spans="1:26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  <c r="U270" s="90"/>
      <c r="V270" s="90"/>
      <c r="W270" s="90"/>
      <c r="X270" s="90"/>
      <c r="Y270" s="90"/>
      <c r="Z270" s="90"/>
    </row>
    <row r="271" spans="1:26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  <c r="U271" s="90"/>
      <c r="V271" s="90"/>
      <c r="W271" s="90"/>
      <c r="X271" s="90"/>
      <c r="Y271" s="90"/>
      <c r="Z271" s="90"/>
    </row>
    <row r="272" spans="1:26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  <c r="U272" s="90"/>
      <c r="V272" s="90"/>
      <c r="W272" s="90"/>
      <c r="X272" s="90"/>
      <c r="Y272" s="90"/>
      <c r="Z272" s="90"/>
    </row>
    <row r="273" spans="1:26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</row>
    <row r="274" spans="1:26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</row>
    <row r="275" spans="1:26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</row>
    <row r="276" spans="1:26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</row>
    <row r="277" spans="1:26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</row>
    <row r="278" spans="1:26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  <c r="U278" s="90"/>
      <c r="V278" s="90"/>
      <c r="W278" s="90"/>
      <c r="X278" s="90"/>
      <c r="Y278" s="90"/>
      <c r="Z278" s="90"/>
    </row>
    <row r="279" spans="1:26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  <c r="U279" s="90"/>
      <c r="V279" s="90"/>
      <c r="W279" s="90"/>
      <c r="X279" s="90"/>
      <c r="Y279" s="90"/>
      <c r="Z279" s="90"/>
    </row>
    <row r="280" spans="1:26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  <c r="U280" s="90"/>
      <c r="V280" s="90"/>
      <c r="W280" s="90"/>
      <c r="X280" s="90"/>
      <c r="Y280" s="90"/>
      <c r="Z280" s="90"/>
    </row>
    <row r="281" spans="1:26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  <c r="U281" s="90"/>
      <c r="V281" s="90"/>
      <c r="W281" s="90"/>
      <c r="X281" s="90"/>
      <c r="Y281" s="90"/>
      <c r="Z281" s="90"/>
    </row>
    <row r="282" spans="1:26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  <c r="U282" s="90"/>
      <c r="V282" s="90"/>
      <c r="W282" s="90"/>
      <c r="X282" s="90"/>
      <c r="Y282" s="90"/>
      <c r="Z282" s="90"/>
    </row>
    <row r="283" spans="1:26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  <c r="U283" s="90"/>
      <c r="V283" s="90"/>
      <c r="W283" s="90"/>
      <c r="X283" s="90"/>
      <c r="Y283" s="90"/>
      <c r="Z283" s="90"/>
    </row>
    <row r="284" spans="1:26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  <c r="U284" s="90"/>
      <c r="V284" s="90"/>
      <c r="W284" s="90"/>
      <c r="X284" s="90"/>
      <c r="Y284" s="90"/>
      <c r="Z284" s="90"/>
    </row>
    <row r="285" spans="1:26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  <c r="U285" s="90"/>
      <c r="V285" s="90"/>
      <c r="W285" s="90"/>
      <c r="X285" s="90"/>
      <c r="Y285" s="90"/>
      <c r="Z285" s="90"/>
    </row>
    <row r="286" spans="1:26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</row>
    <row r="287" spans="1:26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</row>
    <row r="288" spans="1:26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  <c r="U288" s="90"/>
      <c r="V288" s="90"/>
      <c r="W288" s="90"/>
      <c r="X288" s="90"/>
      <c r="Y288" s="90"/>
      <c r="Z288" s="90"/>
    </row>
    <row r="289" spans="1:26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</row>
    <row r="290" spans="1:26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</row>
    <row r="291" spans="1:26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  <c r="V291" s="90"/>
      <c r="W291" s="90"/>
      <c r="X291" s="90"/>
      <c r="Y291" s="90"/>
      <c r="Z291" s="90"/>
    </row>
    <row r="292" spans="1:26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  <c r="U292" s="90"/>
      <c r="V292" s="90"/>
      <c r="W292" s="90"/>
      <c r="X292" s="90"/>
      <c r="Y292" s="90"/>
      <c r="Z292" s="90"/>
    </row>
    <row r="293" spans="1:26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  <c r="V293" s="90"/>
      <c r="W293" s="90"/>
      <c r="X293" s="90"/>
      <c r="Y293" s="90"/>
      <c r="Z293" s="90"/>
    </row>
    <row r="294" spans="1:26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</row>
    <row r="295" spans="1:26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</row>
    <row r="296" spans="1:26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  <c r="V296" s="90"/>
      <c r="W296" s="90"/>
      <c r="X296" s="90"/>
      <c r="Y296" s="90"/>
      <c r="Z296" s="90"/>
    </row>
    <row r="297" spans="1:26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  <c r="V297" s="90"/>
      <c r="W297" s="90"/>
      <c r="X297" s="90"/>
      <c r="Y297" s="90"/>
      <c r="Z297" s="90"/>
    </row>
    <row r="298" spans="1:26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  <c r="V298" s="90"/>
      <c r="W298" s="90"/>
      <c r="X298" s="90"/>
      <c r="Y298" s="90"/>
      <c r="Z298" s="90"/>
    </row>
    <row r="299" spans="1:26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  <c r="V299" s="90"/>
      <c r="W299" s="90"/>
      <c r="X299" s="90"/>
      <c r="Y299" s="90"/>
      <c r="Z299" s="90"/>
    </row>
    <row r="300" spans="1:26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  <c r="V300" s="90"/>
      <c r="W300" s="90"/>
      <c r="X300" s="90"/>
      <c r="Y300" s="90"/>
      <c r="Z300" s="90"/>
    </row>
    <row r="301" spans="1:26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</row>
    <row r="302" spans="1:26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  <c r="V302" s="90"/>
      <c r="W302" s="90"/>
      <c r="X302" s="90"/>
      <c r="Y302" s="90"/>
      <c r="Z302" s="90"/>
    </row>
    <row r="303" spans="1:26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  <c r="U303" s="90"/>
      <c r="V303" s="90"/>
      <c r="W303" s="90"/>
      <c r="X303" s="90"/>
      <c r="Y303" s="90"/>
      <c r="Z303" s="90"/>
    </row>
    <row r="304" spans="1:26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  <c r="V304" s="90"/>
      <c r="W304" s="90"/>
      <c r="X304" s="90"/>
      <c r="Y304" s="90"/>
      <c r="Z304" s="90"/>
    </row>
    <row r="305" spans="1:26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  <c r="U305" s="90"/>
      <c r="V305" s="90"/>
      <c r="W305" s="90"/>
      <c r="X305" s="90"/>
      <c r="Y305" s="90"/>
      <c r="Z305" s="90"/>
    </row>
    <row r="306" spans="1:26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</row>
    <row r="307" spans="1:26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</row>
    <row r="308" spans="1:26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</row>
    <row r="309" spans="1:26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  <c r="U309" s="90"/>
      <c r="V309" s="90"/>
      <c r="W309" s="90"/>
      <c r="X309" s="90"/>
      <c r="Y309" s="90"/>
      <c r="Z309" s="90"/>
    </row>
    <row r="310" spans="1:26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</row>
    <row r="311" spans="1:26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  <c r="U311" s="90"/>
      <c r="V311" s="90"/>
      <c r="W311" s="90"/>
      <c r="X311" s="90"/>
      <c r="Y311" s="90"/>
      <c r="Z311" s="90"/>
    </row>
    <row r="312" spans="1:26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</row>
    <row r="313" spans="1:26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</row>
    <row r="314" spans="1:26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  <c r="U314" s="90"/>
      <c r="V314" s="90"/>
      <c r="W314" s="90"/>
      <c r="X314" s="90"/>
      <c r="Y314" s="90"/>
      <c r="Z314" s="90"/>
    </row>
    <row r="315" spans="1:26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</row>
    <row r="316" spans="1:26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  <c r="U316" s="90"/>
      <c r="V316" s="90"/>
      <c r="W316" s="90"/>
      <c r="X316" s="90"/>
      <c r="Y316" s="90"/>
      <c r="Z316" s="90"/>
    </row>
    <row r="317" spans="1:26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  <c r="U317" s="90"/>
      <c r="V317" s="90"/>
      <c r="W317" s="90"/>
      <c r="X317" s="90"/>
      <c r="Y317" s="90"/>
      <c r="Z317" s="90"/>
    </row>
    <row r="318" spans="1:26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  <c r="U318" s="90"/>
      <c r="V318" s="90"/>
      <c r="W318" s="90"/>
      <c r="X318" s="90"/>
      <c r="Y318" s="90"/>
      <c r="Z318" s="90"/>
    </row>
    <row r="319" spans="1:26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  <c r="U319" s="90"/>
      <c r="V319" s="90"/>
      <c r="W319" s="90"/>
      <c r="X319" s="90"/>
      <c r="Y319" s="90"/>
      <c r="Z319" s="90"/>
    </row>
    <row r="320" spans="1:26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  <c r="U320" s="90"/>
      <c r="V320" s="90"/>
      <c r="W320" s="90"/>
      <c r="X320" s="90"/>
      <c r="Y320" s="90"/>
      <c r="Z320" s="90"/>
    </row>
    <row r="321" spans="1:26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  <c r="U321" s="90"/>
      <c r="V321" s="90"/>
      <c r="W321" s="90"/>
      <c r="X321" s="90"/>
      <c r="Y321" s="90"/>
      <c r="Z321" s="90"/>
    </row>
    <row r="322" spans="1:26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  <c r="U322" s="90"/>
      <c r="V322" s="90"/>
      <c r="W322" s="90"/>
      <c r="X322" s="90"/>
      <c r="Y322" s="90"/>
      <c r="Z322" s="90"/>
    </row>
    <row r="323" spans="1:26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  <c r="U323" s="90"/>
      <c r="V323" s="90"/>
      <c r="W323" s="90"/>
      <c r="X323" s="90"/>
      <c r="Y323" s="90"/>
      <c r="Z323" s="90"/>
    </row>
    <row r="324" spans="1:26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  <c r="U324" s="90"/>
      <c r="V324" s="90"/>
      <c r="W324" s="90"/>
      <c r="X324" s="90"/>
      <c r="Y324" s="90"/>
      <c r="Z324" s="90"/>
    </row>
    <row r="325" spans="1:26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  <c r="U325" s="90"/>
      <c r="V325" s="90"/>
      <c r="W325" s="90"/>
      <c r="X325" s="90"/>
      <c r="Y325" s="90"/>
      <c r="Z325" s="90"/>
    </row>
    <row r="326" spans="1:26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  <c r="U326" s="90"/>
      <c r="V326" s="90"/>
      <c r="W326" s="90"/>
      <c r="X326" s="90"/>
      <c r="Y326" s="90"/>
      <c r="Z326" s="90"/>
    </row>
    <row r="327" spans="1:26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  <c r="U327" s="90"/>
      <c r="V327" s="90"/>
      <c r="W327" s="90"/>
      <c r="X327" s="90"/>
      <c r="Y327" s="90"/>
      <c r="Z327" s="90"/>
    </row>
    <row r="328" spans="1:26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  <c r="U328" s="90"/>
      <c r="V328" s="90"/>
      <c r="W328" s="90"/>
      <c r="X328" s="90"/>
      <c r="Y328" s="90"/>
      <c r="Z328" s="90"/>
    </row>
    <row r="329" spans="1:26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  <c r="U329" s="90"/>
      <c r="V329" s="90"/>
      <c r="W329" s="90"/>
      <c r="X329" s="90"/>
      <c r="Y329" s="90"/>
      <c r="Z329" s="90"/>
    </row>
    <row r="330" spans="1:26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  <c r="U330" s="90"/>
      <c r="V330" s="90"/>
      <c r="W330" s="90"/>
      <c r="X330" s="90"/>
      <c r="Y330" s="90"/>
      <c r="Z330" s="90"/>
    </row>
    <row r="331" spans="1:26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  <c r="U331" s="90"/>
      <c r="V331" s="90"/>
      <c r="W331" s="90"/>
      <c r="X331" s="90"/>
      <c r="Y331" s="90"/>
      <c r="Z331" s="90"/>
    </row>
    <row r="332" spans="1:26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  <c r="U332" s="90"/>
      <c r="V332" s="90"/>
      <c r="W332" s="90"/>
      <c r="X332" s="90"/>
      <c r="Y332" s="90"/>
      <c r="Z332" s="90"/>
    </row>
    <row r="333" spans="1:26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  <c r="U333" s="90"/>
      <c r="V333" s="90"/>
      <c r="W333" s="90"/>
      <c r="X333" s="90"/>
      <c r="Y333" s="90"/>
      <c r="Z333" s="90"/>
    </row>
    <row r="334" spans="1:26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  <c r="U334" s="90"/>
      <c r="V334" s="90"/>
      <c r="W334" s="90"/>
      <c r="X334" s="90"/>
      <c r="Y334" s="90"/>
      <c r="Z334" s="90"/>
    </row>
    <row r="335" spans="1:26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  <c r="U335" s="90"/>
      <c r="V335" s="90"/>
      <c r="W335" s="90"/>
      <c r="X335" s="90"/>
      <c r="Y335" s="90"/>
      <c r="Z335" s="90"/>
    </row>
    <row r="336" spans="1:26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  <c r="U336" s="90"/>
      <c r="V336" s="90"/>
      <c r="W336" s="90"/>
      <c r="X336" s="90"/>
      <c r="Y336" s="90"/>
      <c r="Z336" s="90"/>
    </row>
    <row r="337" spans="1:26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</row>
    <row r="338" spans="1:26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</row>
    <row r="339" spans="1:26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  <c r="U339" s="90"/>
      <c r="V339" s="90"/>
      <c r="W339" s="90"/>
      <c r="X339" s="90"/>
      <c r="Y339" s="90"/>
      <c r="Z339" s="90"/>
    </row>
    <row r="340" spans="1:26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  <c r="U340" s="90"/>
      <c r="V340" s="90"/>
      <c r="W340" s="90"/>
      <c r="X340" s="90"/>
      <c r="Y340" s="90"/>
      <c r="Z340" s="90"/>
    </row>
    <row r="341" spans="1:26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  <c r="U341" s="90"/>
      <c r="V341" s="90"/>
      <c r="W341" s="90"/>
      <c r="X341" s="90"/>
      <c r="Y341" s="90"/>
      <c r="Z341" s="90"/>
    </row>
    <row r="342" spans="1:26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  <c r="U342" s="90"/>
      <c r="V342" s="90"/>
      <c r="W342" s="90"/>
      <c r="X342" s="90"/>
      <c r="Y342" s="90"/>
      <c r="Z342" s="90"/>
    </row>
    <row r="343" spans="1:26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  <c r="U343" s="90"/>
      <c r="V343" s="90"/>
      <c r="W343" s="90"/>
      <c r="X343" s="90"/>
      <c r="Y343" s="90"/>
      <c r="Z343" s="90"/>
    </row>
    <row r="344" spans="1:26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</row>
    <row r="345" spans="1:26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  <c r="U345" s="90"/>
      <c r="V345" s="90"/>
      <c r="W345" s="90"/>
      <c r="X345" s="90"/>
      <c r="Y345" s="90"/>
      <c r="Z345" s="90"/>
    </row>
    <row r="346" spans="1:26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</row>
    <row r="347" spans="1:26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  <c r="U347" s="90"/>
      <c r="V347" s="90"/>
      <c r="W347" s="90"/>
      <c r="X347" s="90"/>
      <c r="Y347" s="90"/>
      <c r="Z347" s="90"/>
    </row>
    <row r="348" spans="1:26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  <c r="U348" s="90"/>
      <c r="V348" s="90"/>
      <c r="W348" s="90"/>
      <c r="X348" s="90"/>
      <c r="Y348" s="90"/>
      <c r="Z348" s="90"/>
    </row>
    <row r="349" spans="1:26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  <c r="U349" s="90"/>
      <c r="V349" s="90"/>
      <c r="W349" s="90"/>
      <c r="X349" s="90"/>
      <c r="Y349" s="90"/>
      <c r="Z349" s="90"/>
    </row>
    <row r="350" spans="1:26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  <c r="U350" s="90"/>
      <c r="V350" s="90"/>
      <c r="W350" s="90"/>
      <c r="X350" s="90"/>
      <c r="Y350" s="90"/>
      <c r="Z350" s="90"/>
    </row>
    <row r="351" spans="1:26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  <c r="U351" s="90"/>
      <c r="V351" s="90"/>
      <c r="W351" s="90"/>
      <c r="X351" s="90"/>
      <c r="Y351" s="90"/>
      <c r="Z351" s="90"/>
    </row>
    <row r="352" spans="1:26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  <c r="U352" s="90"/>
      <c r="V352" s="90"/>
      <c r="W352" s="90"/>
      <c r="X352" s="90"/>
      <c r="Y352" s="90"/>
      <c r="Z352" s="90"/>
    </row>
    <row r="353" spans="1:26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</row>
    <row r="354" spans="1:26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  <c r="U354" s="90"/>
      <c r="V354" s="90"/>
      <c r="W354" s="90"/>
      <c r="X354" s="90"/>
      <c r="Y354" s="90"/>
      <c r="Z354" s="90"/>
    </row>
    <row r="355" spans="1:26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</row>
    <row r="356" spans="1:26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  <c r="U356" s="90"/>
      <c r="V356" s="90"/>
      <c r="W356" s="90"/>
      <c r="X356" s="90"/>
      <c r="Y356" s="90"/>
      <c r="Z356" s="90"/>
    </row>
    <row r="357" spans="1:26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  <c r="U357" s="90"/>
      <c r="V357" s="90"/>
      <c r="W357" s="90"/>
      <c r="X357" s="90"/>
      <c r="Y357" s="90"/>
      <c r="Z357" s="90"/>
    </row>
    <row r="358" spans="1:26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  <c r="U358" s="90"/>
      <c r="V358" s="90"/>
      <c r="W358" s="90"/>
      <c r="X358" s="90"/>
      <c r="Y358" s="90"/>
      <c r="Z358" s="90"/>
    </row>
    <row r="359" spans="1:26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  <c r="U359" s="90"/>
      <c r="V359" s="90"/>
      <c r="W359" s="90"/>
      <c r="X359" s="90"/>
      <c r="Y359" s="90"/>
      <c r="Z359" s="90"/>
    </row>
    <row r="360" spans="1:26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  <c r="U360" s="90"/>
      <c r="V360" s="90"/>
      <c r="W360" s="90"/>
      <c r="X360" s="90"/>
      <c r="Y360" s="90"/>
      <c r="Z360" s="90"/>
    </row>
    <row r="361" spans="1:26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  <c r="U361" s="90"/>
      <c r="V361" s="90"/>
      <c r="W361" s="90"/>
      <c r="X361" s="90"/>
      <c r="Y361" s="90"/>
      <c r="Z361" s="90"/>
    </row>
    <row r="362" spans="1:26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  <c r="U362" s="90"/>
      <c r="V362" s="90"/>
      <c r="W362" s="90"/>
      <c r="X362" s="90"/>
      <c r="Y362" s="90"/>
      <c r="Z362" s="90"/>
    </row>
    <row r="363" spans="1:26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</row>
    <row r="364" spans="1:26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  <c r="U364" s="90"/>
      <c r="V364" s="90"/>
      <c r="W364" s="90"/>
      <c r="X364" s="90"/>
      <c r="Y364" s="90"/>
      <c r="Z364" s="90"/>
    </row>
    <row r="365" spans="1:26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  <c r="U365" s="90"/>
      <c r="V365" s="90"/>
      <c r="W365" s="90"/>
      <c r="X365" s="90"/>
      <c r="Y365" s="90"/>
      <c r="Z365" s="90"/>
    </row>
    <row r="366" spans="1:26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</row>
    <row r="367" spans="1:26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  <c r="U367" s="90"/>
      <c r="V367" s="90"/>
      <c r="W367" s="90"/>
      <c r="X367" s="90"/>
      <c r="Y367" s="90"/>
      <c r="Z367" s="90"/>
    </row>
    <row r="368" spans="1:26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  <c r="U368" s="90"/>
      <c r="V368" s="90"/>
      <c r="W368" s="90"/>
      <c r="X368" s="90"/>
      <c r="Y368" s="90"/>
      <c r="Z368" s="90"/>
    </row>
    <row r="369" spans="1:26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  <c r="U369" s="90"/>
      <c r="V369" s="90"/>
      <c r="W369" s="90"/>
      <c r="X369" s="90"/>
      <c r="Y369" s="90"/>
      <c r="Z369" s="90"/>
    </row>
    <row r="370" spans="1:26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  <c r="U370" s="90"/>
      <c r="V370" s="90"/>
      <c r="W370" s="90"/>
      <c r="X370" s="90"/>
      <c r="Y370" s="90"/>
      <c r="Z370" s="90"/>
    </row>
    <row r="371" spans="1:26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90"/>
      <c r="V371" s="90"/>
      <c r="W371" s="90"/>
      <c r="X371" s="90"/>
      <c r="Y371" s="90"/>
      <c r="Z371" s="90"/>
    </row>
    <row r="372" spans="1:26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</row>
    <row r="373" spans="1:26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  <c r="U373" s="90"/>
      <c r="V373" s="90"/>
      <c r="W373" s="90"/>
      <c r="X373" s="90"/>
      <c r="Y373" s="90"/>
      <c r="Z373" s="90"/>
    </row>
    <row r="374" spans="1:26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  <c r="U374" s="90"/>
      <c r="V374" s="90"/>
      <c r="W374" s="90"/>
      <c r="X374" s="90"/>
      <c r="Y374" s="90"/>
      <c r="Z374" s="90"/>
    </row>
    <row r="375" spans="1:26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  <c r="U375" s="90"/>
      <c r="V375" s="90"/>
      <c r="W375" s="90"/>
      <c r="X375" s="90"/>
      <c r="Y375" s="90"/>
      <c r="Z375" s="90"/>
    </row>
    <row r="376" spans="1:26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  <c r="U376" s="90"/>
      <c r="V376" s="90"/>
      <c r="W376" s="90"/>
      <c r="X376" s="90"/>
      <c r="Y376" s="90"/>
      <c r="Z376" s="90"/>
    </row>
    <row r="377" spans="1:26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  <c r="U377" s="90"/>
      <c r="V377" s="90"/>
      <c r="W377" s="90"/>
      <c r="X377" s="90"/>
      <c r="Y377" s="90"/>
      <c r="Z377" s="90"/>
    </row>
    <row r="378" spans="1:26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  <c r="U378" s="90"/>
      <c r="V378" s="90"/>
      <c r="W378" s="90"/>
      <c r="X378" s="90"/>
      <c r="Y378" s="90"/>
      <c r="Z378" s="90"/>
    </row>
    <row r="379" spans="1:26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  <c r="U379" s="90"/>
      <c r="V379" s="90"/>
      <c r="W379" s="90"/>
      <c r="X379" s="90"/>
      <c r="Y379" s="90"/>
      <c r="Z379" s="90"/>
    </row>
    <row r="380" spans="1:26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  <c r="U380" s="90"/>
      <c r="V380" s="90"/>
      <c r="W380" s="90"/>
      <c r="X380" s="90"/>
      <c r="Y380" s="90"/>
      <c r="Z380" s="90"/>
    </row>
    <row r="381" spans="1:26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  <c r="U381" s="90"/>
      <c r="V381" s="90"/>
      <c r="W381" s="90"/>
      <c r="X381" s="90"/>
      <c r="Y381" s="90"/>
      <c r="Z381" s="90"/>
    </row>
    <row r="382" spans="1:26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  <c r="U382" s="90"/>
      <c r="V382" s="90"/>
      <c r="W382" s="90"/>
      <c r="X382" s="90"/>
      <c r="Y382" s="90"/>
      <c r="Z382" s="90"/>
    </row>
    <row r="383" spans="1:26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  <c r="U383" s="90"/>
      <c r="V383" s="90"/>
      <c r="W383" s="90"/>
      <c r="X383" s="90"/>
      <c r="Y383" s="90"/>
      <c r="Z383" s="90"/>
    </row>
    <row r="384" spans="1:26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  <c r="U384" s="90"/>
      <c r="V384" s="90"/>
      <c r="W384" s="90"/>
      <c r="X384" s="90"/>
      <c r="Y384" s="90"/>
      <c r="Z384" s="90"/>
    </row>
    <row r="385" spans="1:26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  <c r="U385" s="90"/>
      <c r="V385" s="90"/>
      <c r="W385" s="90"/>
      <c r="X385" s="90"/>
      <c r="Y385" s="90"/>
      <c r="Z385" s="90"/>
    </row>
    <row r="386" spans="1:26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  <c r="U386" s="90"/>
      <c r="V386" s="90"/>
      <c r="W386" s="90"/>
      <c r="X386" s="90"/>
      <c r="Y386" s="90"/>
      <c r="Z386" s="90"/>
    </row>
    <row r="387" spans="1:26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  <c r="U387" s="90"/>
      <c r="V387" s="90"/>
      <c r="W387" s="90"/>
      <c r="X387" s="90"/>
      <c r="Y387" s="90"/>
      <c r="Z387" s="90"/>
    </row>
    <row r="388" spans="1:26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  <c r="U388" s="90"/>
      <c r="V388" s="90"/>
      <c r="W388" s="90"/>
      <c r="X388" s="90"/>
      <c r="Y388" s="90"/>
      <c r="Z388" s="90"/>
    </row>
    <row r="389" spans="1:26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  <c r="U389" s="90"/>
      <c r="V389" s="90"/>
      <c r="W389" s="90"/>
      <c r="X389" s="90"/>
      <c r="Y389" s="90"/>
      <c r="Z389" s="90"/>
    </row>
    <row r="390" spans="1:26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  <c r="U390" s="90"/>
      <c r="V390" s="90"/>
      <c r="W390" s="90"/>
      <c r="X390" s="90"/>
      <c r="Y390" s="90"/>
      <c r="Z390" s="90"/>
    </row>
    <row r="391" spans="1:26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  <c r="U391" s="90"/>
      <c r="V391" s="90"/>
      <c r="W391" s="90"/>
      <c r="X391" s="90"/>
      <c r="Y391" s="90"/>
      <c r="Z391" s="90"/>
    </row>
    <row r="392" spans="1:26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  <c r="U392" s="90"/>
      <c r="V392" s="90"/>
      <c r="W392" s="90"/>
      <c r="X392" s="90"/>
      <c r="Y392" s="90"/>
      <c r="Z392" s="90"/>
    </row>
    <row r="393" spans="1:26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  <c r="U393" s="90"/>
      <c r="V393" s="90"/>
      <c r="W393" s="90"/>
      <c r="X393" s="90"/>
      <c r="Y393" s="90"/>
      <c r="Z393" s="90"/>
    </row>
    <row r="394" spans="1:26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  <c r="U394" s="90"/>
      <c r="V394" s="90"/>
      <c r="W394" s="90"/>
      <c r="X394" s="90"/>
      <c r="Y394" s="90"/>
      <c r="Z394" s="90"/>
    </row>
    <row r="395" spans="1:26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</row>
    <row r="396" spans="1:26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  <c r="U396" s="90"/>
      <c r="V396" s="90"/>
      <c r="W396" s="90"/>
      <c r="X396" s="90"/>
      <c r="Y396" s="90"/>
      <c r="Z396" s="90"/>
    </row>
    <row r="397" spans="1:26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  <c r="U397" s="90"/>
      <c r="V397" s="90"/>
      <c r="W397" s="90"/>
      <c r="X397" s="90"/>
      <c r="Y397" s="90"/>
      <c r="Z397" s="90"/>
    </row>
    <row r="398" spans="1:26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  <c r="U398" s="90"/>
      <c r="V398" s="90"/>
      <c r="W398" s="90"/>
      <c r="X398" s="90"/>
      <c r="Y398" s="90"/>
      <c r="Z398" s="90"/>
    </row>
    <row r="399" spans="1:26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  <c r="U399" s="90"/>
      <c r="V399" s="90"/>
      <c r="W399" s="90"/>
      <c r="X399" s="90"/>
      <c r="Y399" s="90"/>
      <c r="Z399" s="90"/>
    </row>
    <row r="400" spans="1:26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  <c r="U400" s="90"/>
      <c r="V400" s="90"/>
      <c r="W400" s="90"/>
      <c r="X400" s="90"/>
      <c r="Y400" s="90"/>
      <c r="Z400" s="90"/>
    </row>
    <row r="401" spans="1:26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  <c r="U401" s="90"/>
      <c r="V401" s="90"/>
      <c r="W401" s="90"/>
      <c r="X401" s="90"/>
      <c r="Y401" s="90"/>
      <c r="Z401" s="90"/>
    </row>
    <row r="402" spans="1:26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  <c r="U402" s="90"/>
      <c r="V402" s="90"/>
      <c r="W402" s="90"/>
      <c r="X402" s="90"/>
      <c r="Y402" s="90"/>
      <c r="Z402" s="90"/>
    </row>
    <row r="403" spans="1:26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  <c r="U403" s="90"/>
      <c r="V403" s="90"/>
      <c r="W403" s="90"/>
      <c r="X403" s="90"/>
      <c r="Y403" s="90"/>
      <c r="Z403" s="90"/>
    </row>
    <row r="404" spans="1:26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  <c r="U404" s="90"/>
      <c r="V404" s="90"/>
      <c r="W404" s="90"/>
      <c r="X404" s="90"/>
      <c r="Y404" s="90"/>
      <c r="Z404" s="90"/>
    </row>
    <row r="405" spans="1:26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  <c r="U405" s="90"/>
      <c r="V405" s="90"/>
      <c r="W405" s="90"/>
      <c r="X405" s="90"/>
      <c r="Y405" s="90"/>
      <c r="Z405" s="90"/>
    </row>
    <row r="406" spans="1:26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  <c r="U406" s="90"/>
      <c r="V406" s="90"/>
      <c r="W406" s="90"/>
      <c r="X406" s="90"/>
      <c r="Y406" s="90"/>
      <c r="Z406" s="90"/>
    </row>
    <row r="407" spans="1:26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  <c r="U407" s="90"/>
      <c r="V407" s="90"/>
      <c r="W407" s="90"/>
      <c r="X407" s="90"/>
      <c r="Y407" s="90"/>
      <c r="Z407" s="90"/>
    </row>
    <row r="408" spans="1:26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  <c r="U408" s="90"/>
      <c r="V408" s="90"/>
      <c r="W408" s="90"/>
      <c r="X408" s="90"/>
      <c r="Y408" s="90"/>
      <c r="Z408" s="90"/>
    </row>
    <row r="409" spans="1:26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  <c r="U409" s="90"/>
      <c r="V409" s="90"/>
      <c r="W409" s="90"/>
      <c r="X409" s="90"/>
      <c r="Y409" s="90"/>
      <c r="Z409" s="90"/>
    </row>
    <row r="410" spans="1:26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  <c r="U410" s="90"/>
      <c r="V410" s="90"/>
      <c r="W410" s="90"/>
      <c r="X410" s="90"/>
      <c r="Y410" s="90"/>
      <c r="Z410" s="90"/>
    </row>
    <row r="411" spans="1:26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  <c r="U411" s="90"/>
      <c r="V411" s="90"/>
      <c r="W411" s="90"/>
      <c r="X411" s="90"/>
      <c r="Y411" s="90"/>
      <c r="Z411" s="90"/>
    </row>
    <row r="412" spans="1:26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  <c r="U412" s="90"/>
      <c r="V412" s="90"/>
      <c r="W412" s="90"/>
      <c r="X412" s="90"/>
      <c r="Y412" s="90"/>
      <c r="Z412" s="90"/>
    </row>
    <row r="413" spans="1:26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  <c r="U413" s="90"/>
      <c r="V413" s="90"/>
      <c r="W413" s="90"/>
      <c r="X413" s="90"/>
      <c r="Y413" s="90"/>
      <c r="Z413" s="90"/>
    </row>
    <row r="414" spans="1:26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  <c r="U414" s="90"/>
      <c r="V414" s="90"/>
      <c r="W414" s="90"/>
      <c r="X414" s="90"/>
      <c r="Y414" s="90"/>
      <c r="Z414" s="90"/>
    </row>
    <row r="415" spans="1:26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  <c r="U415" s="90"/>
      <c r="V415" s="90"/>
      <c r="W415" s="90"/>
      <c r="X415" s="90"/>
      <c r="Y415" s="90"/>
      <c r="Z415" s="90"/>
    </row>
    <row r="416" spans="1:26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  <c r="U416" s="90"/>
      <c r="V416" s="90"/>
      <c r="W416" s="90"/>
      <c r="X416" s="90"/>
      <c r="Y416" s="90"/>
      <c r="Z416" s="90"/>
    </row>
    <row r="417" spans="1:26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  <c r="U417" s="90"/>
      <c r="V417" s="90"/>
      <c r="W417" s="90"/>
      <c r="X417" s="90"/>
      <c r="Y417" s="90"/>
      <c r="Z417" s="90"/>
    </row>
    <row r="418" spans="1:26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  <c r="U418" s="90"/>
      <c r="V418" s="90"/>
      <c r="W418" s="90"/>
      <c r="X418" s="90"/>
      <c r="Y418" s="90"/>
      <c r="Z418" s="90"/>
    </row>
    <row r="419" spans="1:26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  <c r="U419" s="90"/>
      <c r="V419" s="90"/>
      <c r="W419" s="90"/>
      <c r="X419" s="90"/>
      <c r="Y419" s="90"/>
      <c r="Z419" s="90"/>
    </row>
    <row r="420" spans="1:26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  <c r="U420" s="90"/>
      <c r="V420" s="90"/>
      <c r="W420" s="90"/>
      <c r="X420" s="90"/>
      <c r="Y420" s="90"/>
      <c r="Z420" s="90"/>
    </row>
    <row r="421" spans="1:26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</row>
    <row r="422" spans="1:26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  <c r="U422" s="90"/>
      <c r="V422" s="90"/>
      <c r="W422" s="90"/>
      <c r="X422" s="90"/>
      <c r="Y422" s="90"/>
      <c r="Z422" s="90"/>
    </row>
    <row r="423" spans="1:26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  <c r="U423" s="90"/>
      <c r="V423" s="90"/>
      <c r="W423" s="90"/>
      <c r="X423" s="90"/>
      <c r="Y423" s="90"/>
      <c r="Z423" s="90"/>
    </row>
    <row r="424" spans="1:26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  <c r="U424" s="90"/>
      <c r="V424" s="90"/>
      <c r="W424" s="90"/>
      <c r="X424" s="90"/>
      <c r="Y424" s="90"/>
      <c r="Z424" s="90"/>
    </row>
    <row r="425" spans="1:26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  <c r="U425" s="90"/>
      <c r="V425" s="90"/>
      <c r="W425" s="90"/>
      <c r="X425" s="90"/>
      <c r="Y425" s="90"/>
      <c r="Z425" s="90"/>
    </row>
    <row r="426" spans="1:26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  <c r="U426" s="90"/>
      <c r="V426" s="90"/>
      <c r="W426" s="90"/>
      <c r="X426" s="90"/>
      <c r="Y426" s="90"/>
      <c r="Z426" s="90"/>
    </row>
    <row r="427" spans="1:26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  <c r="U427" s="90"/>
      <c r="V427" s="90"/>
      <c r="W427" s="90"/>
      <c r="X427" s="90"/>
      <c r="Y427" s="90"/>
      <c r="Z427" s="90"/>
    </row>
    <row r="428" spans="1:26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  <c r="U428" s="90"/>
      <c r="V428" s="90"/>
      <c r="W428" s="90"/>
      <c r="X428" s="90"/>
      <c r="Y428" s="90"/>
      <c r="Z428" s="90"/>
    </row>
    <row r="429" spans="1:26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  <c r="U429" s="90"/>
      <c r="V429" s="90"/>
      <c r="W429" s="90"/>
      <c r="X429" s="90"/>
      <c r="Y429" s="90"/>
      <c r="Z429" s="90"/>
    </row>
    <row r="430" spans="1:26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  <c r="U430" s="90"/>
      <c r="V430" s="90"/>
      <c r="W430" s="90"/>
      <c r="X430" s="90"/>
      <c r="Y430" s="90"/>
      <c r="Z430" s="90"/>
    </row>
    <row r="431" spans="1:26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  <c r="U431" s="90"/>
      <c r="V431" s="90"/>
      <c r="W431" s="90"/>
      <c r="X431" s="90"/>
      <c r="Y431" s="90"/>
      <c r="Z431" s="90"/>
    </row>
    <row r="432" spans="1:26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  <c r="U432" s="90"/>
      <c r="V432" s="90"/>
      <c r="W432" s="90"/>
      <c r="X432" s="90"/>
      <c r="Y432" s="90"/>
      <c r="Z432" s="90"/>
    </row>
    <row r="433" spans="1:26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  <c r="U433" s="90"/>
      <c r="V433" s="90"/>
      <c r="W433" s="90"/>
      <c r="X433" s="90"/>
      <c r="Y433" s="90"/>
      <c r="Z433" s="90"/>
    </row>
    <row r="434" spans="1:26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  <c r="U434" s="90"/>
      <c r="V434" s="90"/>
      <c r="W434" s="90"/>
      <c r="X434" s="90"/>
      <c r="Y434" s="90"/>
      <c r="Z434" s="90"/>
    </row>
    <row r="435" spans="1:26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  <c r="U435" s="90"/>
      <c r="V435" s="90"/>
      <c r="W435" s="90"/>
      <c r="X435" s="90"/>
      <c r="Y435" s="90"/>
      <c r="Z435" s="90"/>
    </row>
    <row r="436" spans="1:26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  <c r="U436" s="90"/>
      <c r="V436" s="90"/>
      <c r="W436" s="90"/>
      <c r="X436" s="90"/>
      <c r="Y436" s="90"/>
      <c r="Z436" s="90"/>
    </row>
    <row r="437" spans="1:26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  <c r="U437" s="90"/>
      <c r="V437" s="90"/>
      <c r="W437" s="90"/>
      <c r="X437" s="90"/>
      <c r="Y437" s="90"/>
      <c r="Z437" s="90"/>
    </row>
    <row r="438" spans="1:26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  <c r="U438" s="90"/>
      <c r="V438" s="90"/>
      <c r="W438" s="90"/>
      <c r="X438" s="90"/>
      <c r="Y438" s="90"/>
      <c r="Z438" s="90"/>
    </row>
    <row r="439" spans="1:26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  <c r="U439" s="90"/>
      <c r="V439" s="90"/>
      <c r="W439" s="90"/>
      <c r="X439" s="90"/>
      <c r="Y439" s="90"/>
      <c r="Z439" s="90"/>
    </row>
    <row r="440" spans="1:26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  <c r="U440" s="90"/>
      <c r="V440" s="90"/>
      <c r="W440" s="90"/>
      <c r="X440" s="90"/>
      <c r="Y440" s="90"/>
      <c r="Z440" s="90"/>
    </row>
    <row r="441" spans="1:26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  <c r="U441" s="90"/>
      <c r="V441" s="90"/>
      <c r="W441" s="90"/>
      <c r="X441" s="90"/>
      <c r="Y441" s="90"/>
      <c r="Z441" s="90"/>
    </row>
    <row r="442" spans="1:26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  <c r="U442" s="90"/>
      <c r="V442" s="90"/>
      <c r="W442" s="90"/>
      <c r="X442" s="90"/>
      <c r="Y442" s="90"/>
      <c r="Z442" s="90"/>
    </row>
    <row r="443" spans="1:26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  <c r="U443" s="90"/>
      <c r="V443" s="90"/>
      <c r="W443" s="90"/>
      <c r="X443" s="90"/>
      <c r="Y443" s="90"/>
      <c r="Z443" s="90"/>
    </row>
    <row r="444" spans="1:26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  <c r="U444" s="90"/>
      <c r="V444" s="90"/>
      <c r="W444" s="90"/>
      <c r="X444" s="90"/>
      <c r="Y444" s="90"/>
      <c r="Z444" s="90"/>
    </row>
    <row r="445" spans="1:26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  <c r="U445" s="90"/>
      <c r="V445" s="90"/>
      <c r="W445" s="90"/>
      <c r="X445" s="90"/>
      <c r="Y445" s="90"/>
      <c r="Z445" s="90"/>
    </row>
    <row r="446" spans="1:26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  <c r="U446" s="90"/>
      <c r="V446" s="90"/>
      <c r="W446" s="90"/>
      <c r="X446" s="90"/>
      <c r="Y446" s="90"/>
      <c r="Z446" s="90"/>
    </row>
    <row r="447" spans="1:26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  <c r="U447" s="90"/>
      <c r="V447" s="90"/>
      <c r="W447" s="90"/>
      <c r="X447" s="90"/>
      <c r="Y447" s="90"/>
      <c r="Z447" s="90"/>
    </row>
    <row r="448" spans="1:26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  <c r="U448" s="90"/>
      <c r="V448" s="90"/>
      <c r="W448" s="90"/>
      <c r="X448" s="90"/>
      <c r="Y448" s="90"/>
      <c r="Z448" s="90"/>
    </row>
    <row r="449" spans="1:26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  <c r="U449" s="90"/>
      <c r="V449" s="90"/>
      <c r="W449" s="90"/>
      <c r="X449" s="90"/>
      <c r="Y449" s="90"/>
      <c r="Z449" s="90"/>
    </row>
    <row r="450" spans="1:26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  <c r="U450" s="90"/>
      <c r="V450" s="90"/>
      <c r="W450" s="90"/>
      <c r="X450" s="90"/>
      <c r="Y450" s="90"/>
      <c r="Z450" s="90"/>
    </row>
    <row r="451" spans="1:26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  <c r="U451" s="90"/>
      <c r="V451" s="90"/>
      <c r="W451" s="90"/>
      <c r="X451" s="90"/>
      <c r="Y451" s="90"/>
      <c r="Z451" s="90"/>
    </row>
    <row r="452" spans="1:26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  <c r="U452" s="90"/>
      <c r="V452" s="90"/>
      <c r="W452" s="90"/>
      <c r="X452" s="90"/>
      <c r="Y452" s="90"/>
      <c r="Z452" s="90"/>
    </row>
    <row r="453" spans="1:26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  <c r="U453" s="90"/>
      <c r="V453" s="90"/>
      <c r="W453" s="90"/>
      <c r="X453" s="90"/>
      <c r="Y453" s="90"/>
      <c r="Z453" s="90"/>
    </row>
    <row r="454" spans="1:26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  <c r="U454" s="90"/>
      <c r="V454" s="90"/>
      <c r="W454" s="90"/>
      <c r="X454" s="90"/>
      <c r="Y454" s="90"/>
      <c r="Z454" s="90"/>
    </row>
    <row r="455" spans="1:26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  <c r="U455" s="90"/>
      <c r="V455" s="90"/>
      <c r="W455" s="90"/>
      <c r="X455" s="90"/>
      <c r="Y455" s="90"/>
      <c r="Z455" s="90"/>
    </row>
    <row r="456" spans="1:26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  <c r="U456" s="90"/>
      <c r="V456" s="90"/>
      <c r="W456" s="90"/>
      <c r="X456" s="90"/>
      <c r="Y456" s="90"/>
      <c r="Z456" s="90"/>
    </row>
    <row r="457" spans="1:26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  <c r="U457" s="90"/>
      <c r="V457" s="90"/>
      <c r="W457" s="90"/>
      <c r="X457" s="90"/>
      <c r="Y457" s="90"/>
      <c r="Z457" s="90"/>
    </row>
    <row r="458" spans="1:26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  <c r="U458" s="90"/>
      <c r="V458" s="90"/>
      <c r="W458" s="90"/>
      <c r="X458" s="90"/>
      <c r="Y458" s="90"/>
      <c r="Z458" s="90"/>
    </row>
    <row r="459" spans="1:26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  <c r="U459" s="90"/>
      <c r="V459" s="90"/>
      <c r="W459" s="90"/>
      <c r="X459" s="90"/>
      <c r="Y459" s="90"/>
      <c r="Z459" s="90"/>
    </row>
    <row r="460" spans="1:26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  <c r="U460" s="90"/>
      <c r="V460" s="90"/>
      <c r="W460" s="90"/>
      <c r="X460" s="90"/>
      <c r="Y460" s="90"/>
      <c r="Z460" s="90"/>
    </row>
    <row r="461" spans="1:26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  <c r="U461" s="90"/>
      <c r="V461" s="90"/>
      <c r="W461" s="90"/>
      <c r="X461" s="90"/>
      <c r="Y461" s="90"/>
      <c r="Z461" s="90"/>
    </row>
    <row r="462" spans="1:26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  <c r="U462" s="90"/>
      <c r="V462" s="90"/>
      <c r="W462" s="90"/>
      <c r="X462" s="90"/>
      <c r="Y462" s="90"/>
      <c r="Z462" s="90"/>
    </row>
    <row r="463" spans="1:26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  <c r="U463" s="90"/>
      <c r="V463" s="90"/>
      <c r="W463" s="90"/>
      <c r="X463" s="90"/>
      <c r="Y463" s="90"/>
      <c r="Z463" s="90"/>
    </row>
    <row r="464" spans="1:26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  <c r="U464" s="90"/>
      <c r="V464" s="90"/>
      <c r="W464" s="90"/>
      <c r="X464" s="90"/>
      <c r="Y464" s="90"/>
      <c r="Z464" s="90"/>
    </row>
    <row r="465" spans="1:26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  <c r="U465" s="90"/>
      <c r="V465" s="90"/>
      <c r="W465" s="90"/>
      <c r="X465" s="90"/>
      <c r="Y465" s="90"/>
      <c r="Z465" s="90"/>
    </row>
    <row r="466" spans="1:26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  <c r="U466" s="90"/>
      <c r="V466" s="90"/>
      <c r="W466" s="90"/>
      <c r="X466" s="90"/>
      <c r="Y466" s="90"/>
      <c r="Z466" s="90"/>
    </row>
    <row r="467" spans="1:26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  <c r="U467" s="90"/>
      <c r="V467" s="90"/>
      <c r="W467" s="90"/>
      <c r="X467" s="90"/>
      <c r="Y467" s="90"/>
      <c r="Z467" s="90"/>
    </row>
    <row r="468" spans="1:26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  <c r="U468" s="90"/>
      <c r="V468" s="90"/>
      <c r="W468" s="90"/>
      <c r="X468" s="90"/>
      <c r="Y468" s="90"/>
      <c r="Z468" s="90"/>
    </row>
    <row r="469" spans="1:26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  <c r="U469" s="90"/>
      <c r="V469" s="90"/>
      <c r="W469" s="90"/>
      <c r="X469" s="90"/>
      <c r="Y469" s="90"/>
      <c r="Z469" s="90"/>
    </row>
    <row r="470" spans="1:26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  <c r="U470" s="90"/>
      <c r="V470" s="90"/>
      <c r="W470" s="90"/>
      <c r="X470" s="90"/>
      <c r="Y470" s="90"/>
      <c r="Z470" s="90"/>
    </row>
    <row r="471" spans="1:26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  <c r="U471" s="90"/>
      <c r="V471" s="90"/>
      <c r="W471" s="90"/>
      <c r="X471" s="90"/>
      <c r="Y471" s="90"/>
      <c r="Z471" s="90"/>
    </row>
    <row r="472" spans="1:26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  <c r="U472" s="90"/>
      <c r="V472" s="90"/>
      <c r="W472" s="90"/>
      <c r="X472" s="90"/>
      <c r="Y472" s="90"/>
      <c r="Z472" s="90"/>
    </row>
    <row r="473" spans="1:26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  <c r="U473" s="90"/>
      <c r="V473" s="90"/>
      <c r="W473" s="90"/>
      <c r="X473" s="90"/>
      <c r="Y473" s="90"/>
      <c r="Z473" s="90"/>
    </row>
    <row r="474" spans="1:26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  <c r="U474" s="90"/>
      <c r="V474" s="90"/>
      <c r="W474" s="90"/>
      <c r="X474" s="90"/>
      <c r="Y474" s="90"/>
      <c r="Z474" s="90"/>
    </row>
    <row r="475" spans="1:26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  <c r="U475" s="90"/>
      <c r="V475" s="90"/>
      <c r="W475" s="90"/>
      <c r="X475" s="90"/>
      <c r="Y475" s="90"/>
      <c r="Z475" s="90"/>
    </row>
    <row r="476" spans="1:26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  <c r="U476" s="90"/>
      <c r="V476" s="90"/>
      <c r="W476" s="90"/>
      <c r="X476" s="90"/>
      <c r="Y476" s="90"/>
      <c r="Z476" s="90"/>
    </row>
    <row r="477" spans="1:26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  <c r="U477" s="90"/>
      <c r="V477" s="90"/>
      <c r="W477" s="90"/>
      <c r="X477" s="90"/>
      <c r="Y477" s="90"/>
      <c r="Z477" s="90"/>
    </row>
    <row r="478" spans="1:26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  <c r="U478" s="90"/>
      <c r="V478" s="90"/>
      <c r="W478" s="90"/>
      <c r="X478" s="90"/>
      <c r="Y478" s="90"/>
      <c r="Z478" s="90"/>
    </row>
    <row r="479" spans="1:26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  <c r="U479" s="90"/>
      <c r="V479" s="90"/>
      <c r="W479" s="90"/>
      <c r="X479" s="90"/>
      <c r="Y479" s="90"/>
      <c r="Z479" s="90"/>
    </row>
    <row r="480" spans="1:26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  <c r="U480" s="90"/>
      <c r="V480" s="90"/>
      <c r="W480" s="90"/>
      <c r="X480" s="90"/>
      <c r="Y480" s="90"/>
      <c r="Z480" s="90"/>
    </row>
    <row r="481" spans="1:26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  <c r="U481" s="90"/>
      <c r="V481" s="90"/>
      <c r="W481" s="90"/>
      <c r="X481" s="90"/>
      <c r="Y481" s="90"/>
      <c r="Z481" s="90"/>
    </row>
    <row r="482" spans="1:26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  <c r="U482" s="90"/>
      <c r="V482" s="90"/>
      <c r="W482" s="90"/>
      <c r="X482" s="90"/>
      <c r="Y482" s="90"/>
      <c r="Z482" s="90"/>
    </row>
    <row r="483" spans="1:26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  <c r="U483" s="90"/>
      <c r="V483" s="90"/>
      <c r="W483" s="90"/>
      <c r="X483" s="90"/>
      <c r="Y483" s="90"/>
      <c r="Z483" s="90"/>
    </row>
    <row r="484" spans="1:26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  <c r="U484" s="90"/>
      <c r="V484" s="90"/>
      <c r="W484" s="90"/>
      <c r="X484" s="90"/>
      <c r="Y484" s="90"/>
      <c r="Z484" s="90"/>
    </row>
    <row r="485" spans="1:26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  <c r="U485" s="90"/>
      <c r="V485" s="90"/>
      <c r="W485" s="90"/>
      <c r="X485" s="90"/>
      <c r="Y485" s="90"/>
      <c r="Z485" s="90"/>
    </row>
    <row r="486" spans="1:26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  <c r="U486" s="90"/>
      <c r="V486" s="90"/>
      <c r="W486" s="90"/>
      <c r="X486" s="90"/>
      <c r="Y486" s="90"/>
      <c r="Z486" s="90"/>
    </row>
    <row r="487" spans="1:26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  <c r="U487" s="90"/>
      <c r="V487" s="90"/>
      <c r="W487" s="90"/>
      <c r="X487" s="90"/>
      <c r="Y487" s="90"/>
      <c r="Z487" s="90"/>
    </row>
    <row r="488" spans="1:26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  <c r="U488" s="90"/>
      <c r="V488" s="90"/>
      <c r="W488" s="90"/>
      <c r="X488" s="90"/>
      <c r="Y488" s="90"/>
      <c r="Z488" s="90"/>
    </row>
    <row r="489" spans="1:26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  <c r="U489" s="90"/>
      <c r="V489" s="90"/>
      <c r="W489" s="90"/>
      <c r="X489" s="90"/>
      <c r="Y489" s="90"/>
      <c r="Z489" s="90"/>
    </row>
    <row r="490" spans="1:26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  <c r="U490" s="90"/>
      <c r="V490" s="90"/>
      <c r="W490" s="90"/>
      <c r="X490" s="90"/>
      <c r="Y490" s="90"/>
      <c r="Z490" s="90"/>
    </row>
    <row r="491" spans="1:26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  <c r="U491" s="90"/>
      <c r="V491" s="90"/>
      <c r="W491" s="90"/>
      <c r="X491" s="90"/>
      <c r="Y491" s="90"/>
      <c r="Z491" s="90"/>
    </row>
    <row r="492" spans="1:26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  <c r="U492" s="90"/>
      <c r="V492" s="90"/>
      <c r="W492" s="90"/>
      <c r="X492" s="90"/>
      <c r="Y492" s="90"/>
      <c r="Z492" s="90"/>
    </row>
    <row r="493" spans="1:26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  <c r="U493" s="90"/>
      <c r="V493" s="90"/>
      <c r="W493" s="90"/>
      <c r="X493" s="90"/>
      <c r="Y493" s="90"/>
      <c r="Z493" s="90"/>
    </row>
    <row r="494" spans="1:26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  <c r="U494" s="90"/>
      <c r="V494" s="90"/>
      <c r="W494" s="90"/>
      <c r="X494" s="90"/>
      <c r="Y494" s="90"/>
      <c r="Z494" s="90"/>
    </row>
    <row r="495" spans="1:26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  <c r="U495" s="90"/>
      <c r="V495" s="90"/>
      <c r="W495" s="90"/>
      <c r="X495" s="90"/>
      <c r="Y495" s="90"/>
      <c r="Z495" s="90"/>
    </row>
    <row r="496" spans="1:26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  <c r="U496" s="90"/>
      <c r="V496" s="90"/>
      <c r="W496" s="90"/>
      <c r="X496" s="90"/>
      <c r="Y496" s="90"/>
      <c r="Z496" s="90"/>
    </row>
    <row r="497" spans="1:26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  <c r="U497" s="90"/>
      <c r="V497" s="90"/>
      <c r="W497" s="90"/>
      <c r="X497" s="90"/>
      <c r="Y497" s="90"/>
      <c r="Z497" s="90"/>
    </row>
    <row r="498" spans="1:26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  <c r="U498" s="90"/>
      <c r="V498" s="90"/>
      <c r="W498" s="90"/>
      <c r="X498" s="90"/>
      <c r="Y498" s="90"/>
      <c r="Z498" s="90"/>
    </row>
    <row r="499" spans="1:26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  <c r="U499" s="90"/>
      <c r="V499" s="90"/>
      <c r="W499" s="90"/>
      <c r="X499" s="90"/>
      <c r="Y499" s="90"/>
      <c r="Z499" s="90"/>
    </row>
    <row r="500" spans="1:26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  <c r="U500" s="90"/>
      <c r="V500" s="90"/>
      <c r="W500" s="90"/>
      <c r="X500" s="90"/>
      <c r="Y500" s="90"/>
      <c r="Z500" s="90"/>
    </row>
    <row r="501" spans="1:26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  <c r="U501" s="90"/>
      <c r="V501" s="90"/>
      <c r="W501" s="90"/>
      <c r="X501" s="90"/>
      <c r="Y501" s="90"/>
      <c r="Z501" s="90"/>
    </row>
    <row r="502" spans="1:26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  <c r="U502" s="90"/>
      <c r="V502" s="90"/>
      <c r="W502" s="90"/>
      <c r="X502" s="90"/>
      <c r="Y502" s="90"/>
      <c r="Z502" s="90"/>
    </row>
    <row r="503" spans="1:26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  <c r="U503" s="90"/>
      <c r="V503" s="90"/>
      <c r="W503" s="90"/>
      <c r="X503" s="90"/>
      <c r="Y503" s="90"/>
      <c r="Z503" s="90"/>
    </row>
    <row r="504" spans="1:26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  <c r="U504" s="90"/>
      <c r="V504" s="90"/>
      <c r="W504" s="90"/>
      <c r="X504" s="90"/>
      <c r="Y504" s="90"/>
      <c r="Z504" s="90"/>
    </row>
    <row r="505" spans="1:26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  <c r="U505" s="90"/>
      <c r="V505" s="90"/>
      <c r="W505" s="90"/>
      <c r="X505" s="90"/>
      <c r="Y505" s="90"/>
      <c r="Z505" s="90"/>
    </row>
    <row r="506" spans="1:26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  <c r="U506" s="90"/>
      <c r="V506" s="90"/>
      <c r="W506" s="90"/>
      <c r="X506" s="90"/>
      <c r="Y506" s="90"/>
      <c r="Z506" s="90"/>
    </row>
    <row r="507" spans="1:26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  <c r="U507" s="90"/>
      <c r="V507" s="90"/>
      <c r="W507" s="90"/>
      <c r="X507" s="90"/>
      <c r="Y507" s="90"/>
      <c r="Z507" s="90"/>
    </row>
    <row r="508" spans="1:26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  <c r="U508" s="90"/>
      <c r="V508" s="90"/>
      <c r="W508" s="90"/>
      <c r="X508" s="90"/>
      <c r="Y508" s="90"/>
      <c r="Z508" s="90"/>
    </row>
    <row r="509" spans="1:26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  <c r="U509" s="90"/>
      <c r="V509" s="90"/>
      <c r="W509" s="90"/>
      <c r="X509" s="90"/>
      <c r="Y509" s="90"/>
      <c r="Z509" s="90"/>
    </row>
    <row r="510" spans="1:26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  <c r="U510" s="90"/>
      <c r="V510" s="90"/>
      <c r="W510" s="90"/>
      <c r="X510" s="90"/>
      <c r="Y510" s="90"/>
      <c r="Z510" s="90"/>
    </row>
    <row r="511" spans="1:26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  <c r="U511" s="90"/>
      <c r="V511" s="90"/>
      <c r="W511" s="90"/>
      <c r="X511" s="90"/>
      <c r="Y511" s="90"/>
      <c r="Z511" s="90"/>
    </row>
    <row r="512" spans="1:26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  <c r="U512" s="90"/>
      <c r="V512" s="90"/>
      <c r="W512" s="90"/>
      <c r="X512" s="90"/>
      <c r="Y512" s="90"/>
      <c r="Z512" s="90"/>
    </row>
    <row r="513" spans="1:26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  <c r="U513" s="90"/>
      <c r="V513" s="90"/>
      <c r="W513" s="90"/>
      <c r="X513" s="90"/>
      <c r="Y513" s="90"/>
      <c r="Z513" s="90"/>
    </row>
    <row r="514" spans="1:26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  <c r="U514" s="90"/>
      <c r="V514" s="90"/>
      <c r="W514" s="90"/>
      <c r="X514" s="90"/>
      <c r="Y514" s="90"/>
      <c r="Z514" s="90"/>
    </row>
    <row r="515" spans="1:26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  <c r="U515" s="90"/>
      <c r="V515" s="90"/>
      <c r="W515" s="90"/>
      <c r="X515" s="90"/>
      <c r="Y515" s="90"/>
      <c r="Z515" s="90"/>
    </row>
    <row r="516" spans="1:26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  <c r="U516" s="90"/>
      <c r="V516" s="90"/>
      <c r="W516" s="90"/>
      <c r="X516" s="90"/>
      <c r="Y516" s="90"/>
      <c r="Z516" s="90"/>
    </row>
    <row r="517" spans="1:26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  <c r="U517" s="90"/>
      <c r="V517" s="90"/>
      <c r="W517" s="90"/>
      <c r="X517" s="90"/>
      <c r="Y517" s="90"/>
      <c r="Z517" s="90"/>
    </row>
    <row r="518" spans="1:26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  <c r="U518" s="90"/>
      <c r="V518" s="90"/>
      <c r="W518" s="90"/>
      <c r="X518" s="90"/>
      <c r="Y518" s="90"/>
      <c r="Z518" s="90"/>
    </row>
    <row r="519" spans="1:26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  <c r="U519" s="90"/>
      <c r="V519" s="90"/>
      <c r="W519" s="90"/>
      <c r="X519" s="90"/>
      <c r="Y519" s="90"/>
      <c r="Z519" s="90"/>
    </row>
    <row r="520" spans="1:26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  <c r="U520" s="90"/>
      <c r="V520" s="90"/>
      <c r="W520" s="90"/>
      <c r="X520" s="90"/>
      <c r="Y520" s="90"/>
      <c r="Z520" s="90"/>
    </row>
    <row r="521" spans="1:26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  <c r="U521" s="90"/>
      <c r="V521" s="90"/>
      <c r="W521" s="90"/>
      <c r="X521" s="90"/>
      <c r="Y521" s="90"/>
      <c r="Z521" s="90"/>
    </row>
    <row r="522" spans="1:26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  <c r="U522" s="90"/>
      <c r="V522" s="90"/>
      <c r="W522" s="90"/>
      <c r="X522" s="90"/>
      <c r="Y522" s="90"/>
      <c r="Z522" s="90"/>
    </row>
    <row r="523" spans="1:26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  <c r="U523" s="90"/>
      <c r="V523" s="90"/>
      <c r="W523" s="90"/>
      <c r="X523" s="90"/>
      <c r="Y523" s="90"/>
      <c r="Z523" s="90"/>
    </row>
    <row r="524" spans="1:26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  <c r="U524" s="90"/>
      <c r="V524" s="90"/>
      <c r="W524" s="90"/>
      <c r="X524" s="90"/>
      <c r="Y524" s="90"/>
      <c r="Z524" s="90"/>
    </row>
    <row r="525" spans="1:26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  <c r="U525" s="90"/>
      <c r="V525" s="90"/>
      <c r="W525" s="90"/>
      <c r="X525" s="90"/>
      <c r="Y525" s="90"/>
      <c r="Z525" s="90"/>
    </row>
    <row r="526" spans="1:26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  <c r="U526" s="90"/>
      <c r="V526" s="90"/>
      <c r="W526" s="90"/>
      <c r="X526" s="90"/>
      <c r="Y526" s="90"/>
      <c r="Z526" s="90"/>
    </row>
    <row r="527" spans="1:26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  <c r="U527" s="90"/>
      <c r="V527" s="90"/>
      <c r="W527" s="90"/>
      <c r="X527" s="90"/>
      <c r="Y527" s="90"/>
      <c r="Z527" s="90"/>
    </row>
    <row r="528" spans="1:26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  <c r="U528" s="90"/>
      <c r="V528" s="90"/>
      <c r="W528" s="90"/>
      <c r="X528" s="90"/>
      <c r="Y528" s="90"/>
      <c r="Z528" s="90"/>
    </row>
    <row r="529" spans="1:26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  <c r="U529" s="90"/>
      <c r="V529" s="90"/>
      <c r="W529" s="90"/>
      <c r="X529" s="90"/>
      <c r="Y529" s="90"/>
      <c r="Z529" s="90"/>
    </row>
    <row r="530" spans="1:26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  <c r="U530" s="90"/>
      <c r="V530" s="90"/>
      <c r="W530" s="90"/>
      <c r="X530" s="90"/>
      <c r="Y530" s="90"/>
      <c r="Z530" s="90"/>
    </row>
    <row r="531" spans="1:26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  <c r="U531" s="90"/>
      <c r="V531" s="90"/>
      <c r="W531" s="90"/>
      <c r="X531" s="90"/>
      <c r="Y531" s="90"/>
      <c r="Z531" s="90"/>
    </row>
    <row r="532" spans="1:26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  <c r="U532" s="90"/>
      <c r="V532" s="90"/>
      <c r="W532" s="90"/>
      <c r="X532" s="90"/>
      <c r="Y532" s="90"/>
      <c r="Z532" s="90"/>
    </row>
    <row r="533" spans="1:26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  <c r="U533" s="90"/>
      <c r="V533" s="90"/>
      <c r="W533" s="90"/>
      <c r="X533" s="90"/>
      <c r="Y533" s="90"/>
      <c r="Z533" s="90"/>
    </row>
    <row r="534" spans="1:26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  <c r="U534" s="90"/>
      <c r="V534" s="90"/>
      <c r="W534" s="90"/>
      <c r="X534" s="90"/>
      <c r="Y534" s="90"/>
      <c r="Z534" s="90"/>
    </row>
    <row r="535" spans="1:26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  <c r="U535" s="90"/>
      <c r="V535" s="90"/>
      <c r="W535" s="90"/>
      <c r="X535" s="90"/>
      <c r="Y535" s="90"/>
      <c r="Z535" s="90"/>
    </row>
    <row r="536" spans="1:26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  <c r="U536" s="90"/>
      <c r="V536" s="90"/>
      <c r="W536" s="90"/>
      <c r="X536" s="90"/>
      <c r="Y536" s="90"/>
      <c r="Z536" s="90"/>
    </row>
    <row r="537" spans="1:26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  <c r="U537" s="90"/>
      <c r="V537" s="90"/>
      <c r="W537" s="90"/>
      <c r="X537" s="90"/>
      <c r="Y537" s="90"/>
      <c r="Z537" s="90"/>
    </row>
    <row r="538" spans="1:26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  <c r="U538" s="90"/>
      <c r="V538" s="90"/>
      <c r="W538" s="90"/>
      <c r="X538" s="90"/>
      <c r="Y538" s="90"/>
      <c r="Z538" s="90"/>
    </row>
    <row r="539" spans="1:26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  <c r="U539" s="90"/>
      <c r="V539" s="90"/>
      <c r="W539" s="90"/>
      <c r="X539" s="90"/>
      <c r="Y539" s="90"/>
      <c r="Z539" s="90"/>
    </row>
    <row r="540" spans="1:26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  <c r="U540" s="90"/>
      <c r="V540" s="90"/>
      <c r="W540" s="90"/>
      <c r="X540" s="90"/>
      <c r="Y540" s="90"/>
      <c r="Z540" s="90"/>
    </row>
    <row r="541" spans="1:26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  <c r="U541" s="90"/>
      <c r="V541" s="90"/>
      <c r="W541" s="90"/>
      <c r="X541" s="90"/>
      <c r="Y541" s="90"/>
      <c r="Z541" s="90"/>
    </row>
    <row r="542" spans="1:26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  <c r="U542" s="90"/>
      <c r="V542" s="90"/>
      <c r="W542" s="90"/>
      <c r="X542" s="90"/>
      <c r="Y542" s="90"/>
      <c r="Z542" s="90"/>
    </row>
    <row r="543" spans="1:26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  <c r="U543" s="90"/>
      <c r="V543" s="90"/>
      <c r="W543" s="90"/>
      <c r="X543" s="90"/>
      <c r="Y543" s="90"/>
      <c r="Z543" s="90"/>
    </row>
    <row r="544" spans="1:26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  <c r="U544" s="90"/>
      <c r="V544" s="90"/>
      <c r="W544" s="90"/>
      <c r="X544" s="90"/>
      <c r="Y544" s="90"/>
      <c r="Z544" s="90"/>
    </row>
    <row r="545" spans="1:26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  <c r="U545" s="90"/>
      <c r="V545" s="90"/>
      <c r="W545" s="90"/>
      <c r="X545" s="90"/>
      <c r="Y545" s="90"/>
      <c r="Z545" s="90"/>
    </row>
    <row r="546" spans="1:26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  <c r="U546" s="90"/>
      <c r="V546" s="90"/>
      <c r="W546" s="90"/>
      <c r="X546" s="90"/>
      <c r="Y546" s="90"/>
      <c r="Z546" s="90"/>
    </row>
    <row r="547" spans="1:26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  <c r="U547" s="90"/>
      <c r="V547" s="90"/>
      <c r="W547" s="90"/>
      <c r="X547" s="90"/>
      <c r="Y547" s="90"/>
      <c r="Z547" s="90"/>
    </row>
    <row r="548" spans="1:26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  <c r="U548" s="90"/>
      <c r="V548" s="90"/>
      <c r="W548" s="90"/>
      <c r="X548" s="90"/>
      <c r="Y548" s="90"/>
      <c r="Z548" s="90"/>
    </row>
    <row r="549" spans="1:26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  <c r="U549" s="90"/>
      <c r="V549" s="90"/>
      <c r="W549" s="90"/>
      <c r="X549" s="90"/>
      <c r="Y549" s="90"/>
      <c r="Z549" s="90"/>
    </row>
    <row r="550" spans="1:26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  <c r="U550" s="90"/>
      <c r="V550" s="90"/>
      <c r="W550" s="90"/>
      <c r="X550" s="90"/>
      <c r="Y550" s="90"/>
      <c r="Z550" s="90"/>
    </row>
    <row r="551" spans="1:26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  <c r="U551" s="90"/>
      <c r="V551" s="90"/>
      <c r="W551" s="90"/>
      <c r="X551" s="90"/>
      <c r="Y551" s="90"/>
      <c r="Z551" s="90"/>
    </row>
    <row r="552" spans="1:26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  <c r="U552" s="90"/>
      <c r="V552" s="90"/>
      <c r="W552" s="90"/>
      <c r="X552" s="90"/>
      <c r="Y552" s="90"/>
      <c r="Z552" s="90"/>
    </row>
    <row r="553" spans="1:26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  <c r="U553" s="90"/>
      <c r="V553" s="90"/>
      <c r="W553" s="90"/>
      <c r="X553" s="90"/>
      <c r="Y553" s="90"/>
      <c r="Z553" s="90"/>
    </row>
    <row r="554" spans="1:26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  <c r="U554" s="90"/>
      <c r="V554" s="90"/>
      <c r="W554" s="90"/>
      <c r="X554" s="90"/>
      <c r="Y554" s="90"/>
      <c r="Z554" s="90"/>
    </row>
    <row r="555" spans="1:26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  <c r="U555" s="90"/>
      <c r="V555" s="90"/>
      <c r="W555" s="90"/>
      <c r="X555" s="90"/>
      <c r="Y555" s="90"/>
      <c r="Z555" s="90"/>
    </row>
    <row r="556" spans="1:26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  <c r="U556" s="90"/>
      <c r="V556" s="90"/>
      <c r="W556" s="90"/>
      <c r="X556" s="90"/>
      <c r="Y556" s="90"/>
      <c r="Z556" s="90"/>
    </row>
    <row r="557" spans="1:26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  <c r="U557" s="90"/>
      <c r="V557" s="90"/>
      <c r="W557" s="90"/>
      <c r="X557" s="90"/>
      <c r="Y557" s="90"/>
      <c r="Z557" s="90"/>
    </row>
    <row r="558" spans="1:26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  <c r="U558" s="90"/>
      <c r="V558" s="90"/>
      <c r="W558" s="90"/>
      <c r="X558" s="90"/>
      <c r="Y558" s="90"/>
      <c r="Z558" s="90"/>
    </row>
    <row r="559" spans="1:26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  <c r="U559" s="90"/>
      <c r="V559" s="90"/>
      <c r="W559" s="90"/>
      <c r="X559" s="90"/>
      <c r="Y559" s="90"/>
      <c r="Z559" s="90"/>
    </row>
    <row r="560" spans="1:26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  <c r="U560" s="90"/>
      <c r="V560" s="90"/>
      <c r="W560" s="90"/>
      <c r="X560" s="90"/>
      <c r="Y560" s="90"/>
      <c r="Z560" s="90"/>
    </row>
    <row r="561" spans="1:26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  <c r="U561" s="90"/>
      <c r="V561" s="90"/>
      <c r="W561" s="90"/>
      <c r="X561" s="90"/>
      <c r="Y561" s="90"/>
      <c r="Z561" s="90"/>
    </row>
    <row r="562" spans="1:26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  <c r="U562" s="90"/>
      <c r="V562" s="90"/>
      <c r="W562" s="90"/>
      <c r="X562" s="90"/>
      <c r="Y562" s="90"/>
      <c r="Z562" s="90"/>
    </row>
    <row r="563" spans="1:26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  <c r="U563" s="90"/>
      <c r="V563" s="90"/>
      <c r="W563" s="90"/>
      <c r="X563" s="90"/>
      <c r="Y563" s="90"/>
      <c r="Z563" s="90"/>
    </row>
    <row r="564" spans="1:26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  <c r="U564" s="90"/>
      <c r="V564" s="90"/>
      <c r="W564" s="90"/>
      <c r="X564" s="90"/>
      <c r="Y564" s="90"/>
      <c r="Z564" s="90"/>
    </row>
    <row r="565" spans="1:26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  <c r="U565" s="90"/>
      <c r="V565" s="90"/>
      <c r="W565" s="90"/>
      <c r="X565" s="90"/>
      <c r="Y565" s="90"/>
      <c r="Z565" s="90"/>
    </row>
    <row r="566" spans="1:26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  <c r="U566" s="90"/>
      <c r="V566" s="90"/>
      <c r="W566" s="90"/>
      <c r="X566" s="90"/>
      <c r="Y566" s="90"/>
      <c r="Z566" s="90"/>
    </row>
    <row r="567" spans="1:26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  <c r="U567" s="90"/>
      <c r="V567" s="90"/>
      <c r="W567" s="90"/>
      <c r="X567" s="90"/>
      <c r="Y567" s="90"/>
      <c r="Z567" s="90"/>
    </row>
    <row r="568" spans="1:26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  <c r="U568" s="90"/>
      <c r="V568" s="90"/>
      <c r="W568" s="90"/>
      <c r="X568" s="90"/>
      <c r="Y568" s="90"/>
      <c r="Z568" s="90"/>
    </row>
    <row r="569" spans="1:26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  <c r="U569" s="90"/>
      <c r="V569" s="90"/>
      <c r="W569" s="90"/>
      <c r="X569" s="90"/>
      <c r="Y569" s="90"/>
      <c r="Z569" s="90"/>
    </row>
    <row r="570" spans="1:26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  <c r="U570" s="90"/>
      <c r="V570" s="90"/>
      <c r="W570" s="90"/>
      <c r="X570" s="90"/>
      <c r="Y570" s="90"/>
      <c r="Z570" s="90"/>
    </row>
    <row r="571" spans="1:26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  <c r="U571" s="90"/>
      <c r="V571" s="90"/>
      <c r="W571" s="90"/>
      <c r="X571" s="90"/>
      <c r="Y571" s="90"/>
      <c r="Z571" s="90"/>
    </row>
    <row r="572" spans="1:26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  <c r="U572" s="90"/>
      <c r="V572" s="90"/>
      <c r="W572" s="90"/>
      <c r="X572" s="90"/>
      <c r="Y572" s="90"/>
      <c r="Z572" s="90"/>
    </row>
    <row r="573" spans="1:26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  <c r="U573" s="90"/>
      <c r="V573" s="90"/>
      <c r="W573" s="90"/>
      <c r="X573" s="90"/>
      <c r="Y573" s="90"/>
      <c r="Z573" s="90"/>
    </row>
    <row r="574" spans="1:26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  <c r="U574" s="90"/>
      <c r="V574" s="90"/>
      <c r="W574" s="90"/>
      <c r="X574" s="90"/>
      <c r="Y574" s="90"/>
      <c r="Z574" s="90"/>
    </row>
    <row r="575" spans="1:26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  <c r="U575" s="90"/>
      <c r="V575" s="90"/>
      <c r="W575" s="90"/>
      <c r="X575" s="90"/>
      <c r="Y575" s="90"/>
      <c r="Z575" s="90"/>
    </row>
    <row r="576" spans="1:26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  <c r="U576" s="90"/>
      <c r="V576" s="90"/>
      <c r="W576" s="90"/>
      <c r="X576" s="90"/>
      <c r="Y576" s="90"/>
      <c r="Z576" s="90"/>
    </row>
    <row r="577" spans="1:26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  <c r="U577" s="90"/>
      <c r="V577" s="90"/>
      <c r="W577" s="90"/>
      <c r="X577" s="90"/>
      <c r="Y577" s="90"/>
      <c r="Z577" s="90"/>
    </row>
    <row r="578" spans="1:26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  <c r="U578" s="90"/>
      <c r="V578" s="90"/>
      <c r="W578" s="90"/>
      <c r="X578" s="90"/>
      <c r="Y578" s="90"/>
      <c r="Z578" s="90"/>
    </row>
    <row r="579" spans="1:26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  <c r="U579" s="90"/>
      <c r="V579" s="90"/>
      <c r="W579" s="90"/>
      <c r="X579" s="90"/>
      <c r="Y579" s="90"/>
      <c r="Z579" s="90"/>
    </row>
    <row r="580" spans="1:26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  <c r="U580" s="90"/>
      <c r="V580" s="90"/>
      <c r="W580" s="90"/>
      <c r="X580" s="90"/>
      <c r="Y580" s="90"/>
      <c r="Z580" s="90"/>
    </row>
    <row r="581" spans="1:26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  <c r="U581" s="90"/>
      <c r="V581" s="90"/>
      <c r="W581" s="90"/>
      <c r="X581" s="90"/>
      <c r="Y581" s="90"/>
      <c r="Z581" s="90"/>
    </row>
    <row r="582" spans="1:26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  <c r="U582" s="90"/>
      <c r="V582" s="90"/>
      <c r="W582" s="90"/>
      <c r="X582" s="90"/>
      <c r="Y582" s="90"/>
      <c r="Z582" s="90"/>
    </row>
    <row r="583" spans="1:26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  <c r="U583" s="90"/>
      <c r="V583" s="90"/>
      <c r="W583" s="90"/>
      <c r="X583" s="90"/>
      <c r="Y583" s="90"/>
      <c r="Z583" s="90"/>
    </row>
    <row r="584" spans="1:26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  <c r="U584" s="90"/>
      <c r="V584" s="90"/>
      <c r="W584" s="90"/>
      <c r="X584" s="90"/>
      <c r="Y584" s="90"/>
      <c r="Z584" s="90"/>
    </row>
    <row r="585" spans="1:26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  <c r="U585" s="90"/>
      <c r="V585" s="90"/>
      <c r="W585" s="90"/>
      <c r="X585" s="90"/>
      <c r="Y585" s="90"/>
      <c r="Z585" s="90"/>
    </row>
    <row r="586" spans="1:26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  <c r="U586" s="90"/>
      <c r="V586" s="90"/>
      <c r="W586" s="90"/>
      <c r="X586" s="90"/>
      <c r="Y586" s="90"/>
      <c r="Z586" s="90"/>
    </row>
    <row r="587" spans="1:26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  <c r="U587" s="90"/>
      <c r="V587" s="90"/>
      <c r="W587" s="90"/>
      <c r="X587" s="90"/>
      <c r="Y587" s="90"/>
      <c r="Z587" s="90"/>
    </row>
    <row r="588" spans="1:26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  <c r="U588" s="90"/>
      <c r="V588" s="90"/>
      <c r="W588" s="90"/>
      <c r="X588" s="90"/>
      <c r="Y588" s="90"/>
      <c r="Z588" s="90"/>
    </row>
    <row r="589" spans="1:26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  <c r="U589" s="90"/>
      <c r="V589" s="90"/>
      <c r="W589" s="90"/>
      <c r="X589" s="90"/>
      <c r="Y589" s="90"/>
      <c r="Z589" s="90"/>
    </row>
    <row r="590" spans="1:26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  <c r="U590" s="90"/>
      <c r="V590" s="90"/>
      <c r="W590" s="90"/>
      <c r="X590" s="90"/>
      <c r="Y590" s="90"/>
      <c r="Z590" s="90"/>
    </row>
    <row r="591" spans="1:26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  <c r="U591" s="90"/>
      <c r="V591" s="90"/>
      <c r="W591" s="90"/>
      <c r="X591" s="90"/>
      <c r="Y591" s="90"/>
      <c r="Z591" s="90"/>
    </row>
    <row r="592" spans="1:26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  <c r="U592" s="90"/>
      <c r="V592" s="90"/>
      <c r="W592" s="90"/>
      <c r="X592" s="90"/>
      <c r="Y592" s="90"/>
      <c r="Z592" s="90"/>
    </row>
    <row r="593" spans="1:26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  <c r="U593" s="90"/>
      <c r="V593" s="90"/>
      <c r="W593" s="90"/>
      <c r="X593" s="90"/>
      <c r="Y593" s="90"/>
      <c r="Z593" s="90"/>
    </row>
    <row r="594" spans="1:26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  <c r="U594" s="90"/>
      <c r="V594" s="90"/>
      <c r="W594" s="90"/>
      <c r="X594" s="90"/>
      <c r="Y594" s="90"/>
      <c r="Z594" s="90"/>
    </row>
    <row r="595" spans="1:26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  <c r="U595" s="90"/>
      <c r="V595" s="90"/>
      <c r="W595" s="90"/>
      <c r="X595" s="90"/>
      <c r="Y595" s="90"/>
      <c r="Z595" s="90"/>
    </row>
    <row r="596" spans="1:26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  <c r="U596" s="90"/>
      <c r="V596" s="90"/>
      <c r="W596" s="90"/>
      <c r="X596" s="90"/>
      <c r="Y596" s="90"/>
      <c r="Z596" s="90"/>
    </row>
    <row r="597" spans="1:26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  <c r="U597" s="90"/>
      <c r="V597" s="90"/>
      <c r="W597" s="90"/>
      <c r="X597" s="90"/>
      <c r="Y597" s="90"/>
      <c r="Z597" s="90"/>
    </row>
    <row r="598" spans="1:26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  <c r="U598" s="90"/>
      <c r="V598" s="90"/>
      <c r="W598" s="90"/>
      <c r="X598" s="90"/>
      <c r="Y598" s="90"/>
      <c r="Z598" s="90"/>
    </row>
    <row r="599" spans="1:26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  <c r="U599" s="90"/>
      <c r="V599" s="90"/>
      <c r="W599" s="90"/>
      <c r="X599" s="90"/>
      <c r="Y599" s="90"/>
      <c r="Z599" s="90"/>
    </row>
    <row r="600" spans="1:26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  <c r="U600" s="90"/>
      <c r="V600" s="90"/>
      <c r="W600" s="90"/>
      <c r="X600" s="90"/>
      <c r="Y600" s="90"/>
      <c r="Z600" s="90"/>
    </row>
    <row r="601" spans="1:26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  <c r="U601" s="90"/>
      <c r="V601" s="90"/>
      <c r="W601" s="90"/>
      <c r="X601" s="90"/>
      <c r="Y601" s="90"/>
      <c r="Z601" s="90"/>
    </row>
    <row r="602" spans="1:26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  <c r="U602" s="90"/>
      <c r="V602" s="90"/>
      <c r="W602" s="90"/>
      <c r="X602" s="90"/>
      <c r="Y602" s="90"/>
      <c r="Z602" s="90"/>
    </row>
    <row r="603" spans="1:26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  <c r="U603" s="90"/>
      <c r="V603" s="90"/>
      <c r="W603" s="90"/>
      <c r="X603" s="90"/>
      <c r="Y603" s="90"/>
      <c r="Z603" s="90"/>
    </row>
    <row r="604" spans="1:26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  <c r="U604" s="90"/>
      <c r="V604" s="90"/>
      <c r="W604" s="90"/>
      <c r="X604" s="90"/>
      <c r="Y604" s="90"/>
      <c r="Z604" s="90"/>
    </row>
    <row r="605" spans="1:26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  <c r="U605" s="90"/>
      <c r="V605" s="90"/>
      <c r="W605" s="90"/>
      <c r="X605" s="90"/>
      <c r="Y605" s="90"/>
      <c r="Z605" s="90"/>
    </row>
    <row r="606" spans="1:26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  <c r="U606" s="90"/>
      <c r="V606" s="90"/>
      <c r="W606" s="90"/>
      <c r="X606" s="90"/>
      <c r="Y606" s="90"/>
      <c r="Z606" s="90"/>
    </row>
    <row r="607" spans="1:26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  <c r="U607" s="90"/>
      <c r="V607" s="90"/>
      <c r="W607" s="90"/>
      <c r="X607" s="90"/>
      <c r="Y607" s="90"/>
      <c r="Z607" s="90"/>
    </row>
    <row r="608" spans="1:26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  <c r="U608" s="90"/>
      <c r="V608" s="90"/>
      <c r="W608" s="90"/>
      <c r="X608" s="90"/>
      <c r="Y608" s="90"/>
      <c r="Z608" s="90"/>
    </row>
    <row r="609" spans="1:26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  <c r="U609" s="90"/>
      <c r="V609" s="90"/>
      <c r="W609" s="90"/>
      <c r="X609" s="90"/>
      <c r="Y609" s="90"/>
      <c r="Z609" s="90"/>
    </row>
    <row r="610" spans="1:26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  <c r="U610" s="90"/>
      <c r="V610" s="90"/>
      <c r="W610" s="90"/>
      <c r="X610" s="90"/>
      <c r="Y610" s="90"/>
      <c r="Z610" s="90"/>
    </row>
    <row r="611" spans="1:26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  <c r="U611" s="90"/>
      <c r="V611" s="90"/>
      <c r="W611" s="90"/>
      <c r="X611" s="90"/>
      <c r="Y611" s="90"/>
      <c r="Z611" s="90"/>
    </row>
    <row r="612" spans="1:26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  <c r="U612" s="90"/>
      <c r="V612" s="90"/>
      <c r="W612" s="90"/>
      <c r="X612" s="90"/>
      <c r="Y612" s="90"/>
      <c r="Z612" s="90"/>
    </row>
    <row r="613" spans="1:26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  <c r="U613" s="90"/>
      <c r="V613" s="90"/>
      <c r="W613" s="90"/>
      <c r="X613" s="90"/>
      <c r="Y613" s="90"/>
      <c r="Z613" s="90"/>
    </row>
    <row r="614" spans="1:26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  <c r="U614" s="90"/>
      <c r="V614" s="90"/>
      <c r="W614" s="90"/>
      <c r="X614" s="90"/>
      <c r="Y614" s="90"/>
      <c r="Z614" s="90"/>
    </row>
    <row r="615" spans="1:26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  <c r="U615" s="90"/>
      <c r="V615" s="90"/>
      <c r="W615" s="90"/>
      <c r="X615" s="90"/>
      <c r="Y615" s="90"/>
      <c r="Z615" s="90"/>
    </row>
    <row r="616" spans="1:26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  <c r="U616" s="90"/>
      <c r="V616" s="90"/>
      <c r="W616" s="90"/>
      <c r="X616" s="90"/>
      <c r="Y616" s="90"/>
      <c r="Z616" s="90"/>
    </row>
    <row r="617" spans="1:26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  <c r="U617" s="90"/>
      <c r="V617" s="90"/>
      <c r="W617" s="90"/>
      <c r="X617" s="90"/>
      <c r="Y617" s="90"/>
      <c r="Z617" s="90"/>
    </row>
    <row r="618" spans="1:26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  <c r="U618" s="90"/>
      <c r="V618" s="90"/>
      <c r="W618" s="90"/>
      <c r="X618" s="90"/>
      <c r="Y618" s="90"/>
      <c r="Z618" s="90"/>
    </row>
    <row r="619" spans="1:26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  <c r="U619" s="90"/>
      <c r="V619" s="90"/>
      <c r="W619" s="90"/>
      <c r="X619" s="90"/>
      <c r="Y619" s="90"/>
      <c r="Z619" s="90"/>
    </row>
    <row r="620" spans="1:26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  <c r="U620" s="90"/>
      <c r="V620" s="90"/>
      <c r="W620" s="90"/>
      <c r="X620" s="90"/>
      <c r="Y620" s="90"/>
      <c r="Z620" s="90"/>
    </row>
    <row r="621" spans="1:26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  <c r="U621" s="90"/>
      <c r="V621" s="90"/>
      <c r="W621" s="90"/>
      <c r="X621" s="90"/>
      <c r="Y621" s="90"/>
      <c r="Z621" s="90"/>
    </row>
    <row r="622" spans="1:26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  <c r="U622" s="90"/>
      <c r="V622" s="90"/>
      <c r="W622" s="90"/>
      <c r="X622" s="90"/>
      <c r="Y622" s="90"/>
      <c r="Z622" s="90"/>
    </row>
    <row r="623" spans="1:26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  <c r="U623" s="90"/>
      <c r="V623" s="90"/>
      <c r="W623" s="90"/>
      <c r="X623" s="90"/>
      <c r="Y623" s="90"/>
      <c r="Z623" s="90"/>
    </row>
    <row r="624" spans="1:26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  <c r="U624" s="90"/>
      <c r="V624" s="90"/>
      <c r="W624" s="90"/>
      <c r="X624" s="90"/>
      <c r="Y624" s="90"/>
      <c r="Z624" s="90"/>
    </row>
    <row r="625" spans="1:26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  <c r="U625" s="90"/>
      <c r="V625" s="90"/>
      <c r="W625" s="90"/>
      <c r="X625" s="90"/>
      <c r="Y625" s="90"/>
      <c r="Z625" s="90"/>
    </row>
    <row r="626" spans="1:26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  <c r="U626" s="90"/>
      <c r="V626" s="90"/>
      <c r="W626" s="90"/>
      <c r="X626" s="90"/>
      <c r="Y626" s="90"/>
      <c r="Z626" s="90"/>
    </row>
    <row r="627" spans="1:26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  <c r="U627" s="90"/>
      <c r="V627" s="90"/>
      <c r="W627" s="90"/>
      <c r="X627" s="90"/>
      <c r="Y627" s="90"/>
      <c r="Z627" s="90"/>
    </row>
    <row r="628" spans="1:26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  <c r="U628" s="90"/>
      <c r="V628" s="90"/>
      <c r="W628" s="90"/>
      <c r="X628" s="90"/>
      <c r="Y628" s="90"/>
      <c r="Z628" s="90"/>
    </row>
    <row r="629" spans="1:26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  <c r="U629" s="90"/>
      <c r="V629" s="90"/>
      <c r="W629" s="90"/>
      <c r="X629" s="90"/>
      <c r="Y629" s="90"/>
      <c r="Z629" s="90"/>
    </row>
    <row r="630" spans="1:26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  <c r="U630" s="90"/>
      <c r="V630" s="90"/>
      <c r="W630" s="90"/>
      <c r="X630" s="90"/>
      <c r="Y630" s="90"/>
      <c r="Z630" s="90"/>
    </row>
    <row r="631" spans="1:26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  <c r="U631" s="90"/>
      <c r="V631" s="90"/>
      <c r="W631" s="90"/>
      <c r="X631" s="90"/>
      <c r="Y631" s="90"/>
      <c r="Z631" s="90"/>
    </row>
    <row r="632" spans="1:26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  <c r="U632" s="90"/>
      <c r="V632" s="90"/>
      <c r="W632" s="90"/>
      <c r="X632" s="90"/>
      <c r="Y632" s="90"/>
      <c r="Z632" s="90"/>
    </row>
    <row r="633" spans="1:26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  <c r="U633" s="90"/>
      <c r="V633" s="90"/>
      <c r="W633" s="90"/>
      <c r="X633" s="90"/>
      <c r="Y633" s="90"/>
      <c r="Z633" s="90"/>
    </row>
    <row r="634" spans="1:26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  <c r="U634" s="90"/>
      <c r="V634" s="90"/>
      <c r="W634" s="90"/>
      <c r="X634" s="90"/>
      <c r="Y634" s="90"/>
      <c r="Z634" s="90"/>
    </row>
    <row r="635" spans="1:26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  <c r="U635" s="90"/>
      <c r="V635" s="90"/>
      <c r="W635" s="90"/>
      <c r="X635" s="90"/>
      <c r="Y635" s="90"/>
      <c r="Z635" s="90"/>
    </row>
    <row r="636" spans="1:26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  <c r="U636" s="90"/>
      <c r="V636" s="90"/>
      <c r="W636" s="90"/>
      <c r="X636" s="90"/>
      <c r="Y636" s="90"/>
      <c r="Z636" s="90"/>
    </row>
    <row r="637" spans="1:26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  <c r="U637" s="90"/>
      <c r="V637" s="90"/>
      <c r="W637" s="90"/>
      <c r="X637" s="90"/>
      <c r="Y637" s="90"/>
      <c r="Z637" s="90"/>
    </row>
    <row r="638" spans="1:26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  <c r="U638" s="90"/>
      <c r="V638" s="90"/>
      <c r="W638" s="90"/>
      <c r="X638" s="90"/>
      <c r="Y638" s="90"/>
      <c r="Z638" s="90"/>
    </row>
    <row r="639" spans="1:26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  <c r="U639" s="90"/>
      <c r="V639" s="90"/>
      <c r="W639" s="90"/>
      <c r="X639" s="90"/>
      <c r="Y639" s="90"/>
      <c r="Z639" s="90"/>
    </row>
    <row r="640" spans="1:26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  <c r="U640" s="90"/>
      <c r="V640" s="90"/>
      <c r="W640" s="90"/>
      <c r="X640" s="90"/>
      <c r="Y640" s="90"/>
      <c r="Z640" s="90"/>
    </row>
    <row r="641" spans="1:26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  <c r="U641" s="90"/>
      <c r="V641" s="90"/>
      <c r="W641" s="90"/>
      <c r="X641" s="90"/>
      <c r="Y641" s="90"/>
      <c r="Z641" s="90"/>
    </row>
    <row r="642" spans="1:26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  <c r="U642" s="90"/>
      <c r="V642" s="90"/>
      <c r="W642" s="90"/>
      <c r="X642" s="90"/>
      <c r="Y642" s="90"/>
      <c r="Z642" s="90"/>
    </row>
    <row r="643" spans="1:26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  <c r="U643" s="90"/>
      <c r="V643" s="90"/>
      <c r="W643" s="90"/>
      <c r="X643" s="90"/>
      <c r="Y643" s="90"/>
      <c r="Z643" s="90"/>
    </row>
    <row r="644" spans="1:26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  <c r="U644" s="90"/>
      <c r="V644" s="90"/>
      <c r="W644" s="90"/>
      <c r="X644" s="90"/>
      <c r="Y644" s="90"/>
      <c r="Z644" s="90"/>
    </row>
    <row r="645" spans="1:26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  <c r="U645" s="90"/>
      <c r="V645" s="90"/>
      <c r="W645" s="90"/>
      <c r="X645" s="90"/>
      <c r="Y645" s="90"/>
      <c r="Z645" s="90"/>
    </row>
    <row r="646" spans="1:26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  <c r="U646" s="90"/>
      <c r="V646" s="90"/>
      <c r="W646" s="90"/>
      <c r="X646" s="90"/>
      <c r="Y646" s="90"/>
      <c r="Z646" s="90"/>
    </row>
    <row r="647" spans="1:26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  <c r="U647" s="90"/>
      <c r="V647" s="90"/>
      <c r="W647" s="90"/>
      <c r="X647" s="90"/>
      <c r="Y647" s="90"/>
      <c r="Z647" s="90"/>
    </row>
    <row r="648" spans="1:26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  <c r="U648" s="90"/>
      <c r="V648" s="90"/>
      <c r="W648" s="90"/>
      <c r="X648" s="90"/>
      <c r="Y648" s="90"/>
      <c r="Z648" s="90"/>
    </row>
    <row r="649" spans="1:26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  <c r="U649" s="90"/>
      <c r="V649" s="90"/>
      <c r="W649" s="90"/>
      <c r="X649" s="90"/>
      <c r="Y649" s="90"/>
      <c r="Z649" s="90"/>
    </row>
    <row r="650" spans="1:26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  <c r="U650" s="90"/>
      <c r="V650" s="90"/>
      <c r="W650" s="90"/>
      <c r="X650" s="90"/>
      <c r="Y650" s="90"/>
      <c r="Z650" s="90"/>
    </row>
    <row r="651" spans="1:26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  <c r="U651" s="90"/>
      <c r="V651" s="90"/>
      <c r="W651" s="90"/>
      <c r="X651" s="90"/>
      <c r="Y651" s="90"/>
      <c r="Z651" s="90"/>
    </row>
    <row r="652" spans="1:26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  <c r="U652" s="90"/>
      <c r="V652" s="90"/>
      <c r="W652" s="90"/>
      <c r="X652" s="90"/>
      <c r="Y652" s="90"/>
      <c r="Z652" s="90"/>
    </row>
    <row r="653" spans="1:26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  <c r="U653" s="90"/>
      <c r="V653" s="90"/>
      <c r="W653" s="90"/>
      <c r="X653" s="90"/>
      <c r="Y653" s="90"/>
      <c r="Z653" s="90"/>
    </row>
    <row r="654" spans="1:26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  <c r="U654" s="90"/>
      <c r="V654" s="90"/>
      <c r="W654" s="90"/>
      <c r="X654" s="90"/>
      <c r="Y654" s="90"/>
      <c r="Z654" s="90"/>
    </row>
    <row r="655" spans="1:26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  <c r="U655" s="90"/>
      <c r="V655" s="90"/>
      <c r="W655" s="90"/>
      <c r="X655" s="90"/>
      <c r="Y655" s="90"/>
      <c r="Z655" s="90"/>
    </row>
    <row r="656" spans="1:26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  <c r="U656" s="90"/>
      <c r="V656" s="90"/>
      <c r="W656" s="90"/>
      <c r="X656" s="90"/>
      <c r="Y656" s="90"/>
      <c r="Z656" s="90"/>
    </row>
    <row r="657" spans="1:26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  <c r="U657" s="90"/>
      <c r="V657" s="90"/>
      <c r="W657" s="90"/>
      <c r="X657" s="90"/>
      <c r="Y657" s="90"/>
      <c r="Z657" s="90"/>
    </row>
    <row r="658" spans="1:26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  <c r="U658" s="90"/>
      <c r="V658" s="90"/>
      <c r="W658" s="90"/>
      <c r="X658" s="90"/>
      <c r="Y658" s="90"/>
      <c r="Z658" s="90"/>
    </row>
    <row r="659" spans="1:26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  <c r="U659" s="90"/>
      <c r="V659" s="90"/>
      <c r="W659" s="90"/>
      <c r="X659" s="90"/>
      <c r="Y659" s="90"/>
      <c r="Z659" s="90"/>
    </row>
    <row r="660" spans="1:26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  <c r="U660" s="90"/>
      <c r="V660" s="90"/>
      <c r="W660" s="90"/>
      <c r="X660" s="90"/>
      <c r="Y660" s="90"/>
      <c r="Z660" s="90"/>
    </row>
    <row r="661" spans="1:26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  <c r="U661" s="90"/>
      <c r="V661" s="90"/>
      <c r="W661" s="90"/>
      <c r="X661" s="90"/>
      <c r="Y661" s="90"/>
      <c r="Z661" s="90"/>
    </row>
    <row r="662" spans="1:26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  <c r="U662" s="90"/>
      <c r="V662" s="90"/>
      <c r="W662" s="90"/>
      <c r="X662" s="90"/>
      <c r="Y662" s="90"/>
      <c r="Z662" s="90"/>
    </row>
    <row r="663" spans="1:26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  <c r="U663" s="90"/>
      <c r="V663" s="90"/>
      <c r="W663" s="90"/>
      <c r="X663" s="90"/>
      <c r="Y663" s="90"/>
      <c r="Z663" s="90"/>
    </row>
    <row r="664" spans="1:26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  <c r="U664" s="90"/>
      <c r="V664" s="90"/>
      <c r="W664" s="90"/>
      <c r="X664" s="90"/>
      <c r="Y664" s="90"/>
      <c r="Z664" s="90"/>
    </row>
    <row r="665" spans="1:26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  <c r="U665" s="90"/>
      <c r="V665" s="90"/>
      <c r="W665" s="90"/>
      <c r="X665" s="90"/>
      <c r="Y665" s="90"/>
      <c r="Z665" s="90"/>
    </row>
    <row r="666" spans="1:26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  <c r="U666" s="90"/>
      <c r="V666" s="90"/>
      <c r="W666" s="90"/>
      <c r="X666" s="90"/>
      <c r="Y666" s="90"/>
      <c r="Z666" s="90"/>
    </row>
    <row r="667" spans="1:26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  <c r="U667" s="90"/>
      <c r="V667" s="90"/>
      <c r="W667" s="90"/>
      <c r="X667" s="90"/>
      <c r="Y667" s="90"/>
      <c r="Z667" s="90"/>
    </row>
    <row r="668" spans="1:26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  <c r="U668" s="90"/>
      <c r="V668" s="90"/>
      <c r="W668" s="90"/>
      <c r="X668" s="90"/>
      <c r="Y668" s="90"/>
      <c r="Z668" s="90"/>
    </row>
    <row r="669" spans="1:26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  <c r="U669" s="90"/>
      <c r="V669" s="90"/>
      <c r="W669" s="90"/>
      <c r="X669" s="90"/>
      <c r="Y669" s="90"/>
      <c r="Z669" s="90"/>
    </row>
    <row r="670" spans="1:26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  <c r="U670" s="90"/>
      <c r="V670" s="90"/>
      <c r="W670" s="90"/>
      <c r="X670" s="90"/>
      <c r="Y670" s="90"/>
      <c r="Z670" s="90"/>
    </row>
    <row r="671" spans="1:26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  <c r="U671" s="90"/>
      <c r="V671" s="90"/>
      <c r="W671" s="90"/>
      <c r="X671" s="90"/>
      <c r="Y671" s="90"/>
      <c r="Z671" s="90"/>
    </row>
    <row r="672" spans="1:26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  <c r="U672" s="90"/>
      <c r="V672" s="90"/>
      <c r="W672" s="90"/>
      <c r="X672" s="90"/>
      <c r="Y672" s="90"/>
      <c r="Z672" s="90"/>
    </row>
    <row r="673" spans="1:26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  <c r="U673" s="90"/>
      <c r="V673" s="90"/>
      <c r="W673" s="90"/>
      <c r="X673" s="90"/>
      <c r="Y673" s="90"/>
      <c r="Z673" s="90"/>
    </row>
    <row r="674" spans="1:26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  <c r="U674" s="90"/>
      <c r="V674" s="90"/>
      <c r="W674" s="90"/>
      <c r="X674" s="90"/>
      <c r="Y674" s="90"/>
      <c r="Z674" s="90"/>
    </row>
    <row r="675" spans="1:26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  <c r="U675" s="90"/>
      <c r="V675" s="90"/>
      <c r="W675" s="90"/>
      <c r="X675" s="90"/>
      <c r="Y675" s="90"/>
      <c r="Z675" s="90"/>
    </row>
    <row r="676" spans="1:26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  <c r="U676" s="90"/>
      <c r="V676" s="90"/>
      <c r="W676" s="90"/>
      <c r="X676" s="90"/>
      <c r="Y676" s="90"/>
      <c r="Z676" s="90"/>
    </row>
    <row r="677" spans="1:26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  <c r="U677" s="90"/>
      <c r="V677" s="90"/>
      <c r="W677" s="90"/>
      <c r="X677" s="90"/>
      <c r="Y677" s="90"/>
      <c r="Z677" s="90"/>
    </row>
    <row r="678" spans="1:26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  <c r="U678" s="90"/>
      <c r="V678" s="90"/>
      <c r="W678" s="90"/>
      <c r="X678" s="90"/>
      <c r="Y678" s="90"/>
      <c r="Z678" s="90"/>
    </row>
    <row r="679" spans="1:26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  <c r="U679" s="90"/>
      <c r="V679" s="90"/>
      <c r="W679" s="90"/>
      <c r="X679" s="90"/>
      <c r="Y679" s="90"/>
      <c r="Z679" s="90"/>
    </row>
    <row r="680" spans="1:26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  <c r="U680" s="90"/>
      <c r="V680" s="90"/>
      <c r="W680" s="90"/>
      <c r="X680" s="90"/>
      <c r="Y680" s="90"/>
      <c r="Z680" s="90"/>
    </row>
    <row r="681" spans="1:26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  <c r="U681" s="90"/>
      <c r="V681" s="90"/>
      <c r="W681" s="90"/>
      <c r="X681" s="90"/>
      <c r="Y681" s="90"/>
      <c r="Z681" s="90"/>
    </row>
    <row r="682" spans="1:26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  <c r="U682" s="90"/>
      <c r="V682" s="90"/>
      <c r="W682" s="90"/>
      <c r="X682" s="90"/>
      <c r="Y682" s="90"/>
      <c r="Z682" s="90"/>
    </row>
    <row r="683" spans="1:26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  <c r="U683" s="90"/>
      <c r="V683" s="90"/>
      <c r="W683" s="90"/>
      <c r="X683" s="90"/>
      <c r="Y683" s="90"/>
      <c r="Z683" s="90"/>
    </row>
    <row r="684" spans="1:26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  <c r="U684" s="90"/>
      <c r="V684" s="90"/>
      <c r="W684" s="90"/>
      <c r="X684" s="90"/>
      <c r="Y684" s="90"/>
      <c r="Z684" s="90"/>
    </row>
    <row r="685" spans="1:26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  <c r="U685" s="90"/>
      <c r="V685" s="90"/>
      <c r="W685" s="90"/>
      <c r="X685" s="90"/>
      <c r="Y685" s="90"/>
      <c r="Z685" s="90"/>
    </row>
    <row r="686" spans="1:26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  <c r="U686" s="90"/>
      <c r="V686" s="90"/>
      <c r="W686" s="90"/>
      <c r="X686" s="90"/>
      <c r="Y686" s="90"/>
      <c r="Z686" s="90"/>
    </row>
    <row r="687" spans="1:26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  <c r="U687" s="90"/>
      <c r="V687" s="90"/>
      <c r="W687" s="90"/>
      <c r="X687" s="90"/>
      <c r="Y687" s="90"/>
      <c r="Z687" s="90"/>
    </row>
    <row r="688" spans="1:26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  <c r="U688" s="90"/>
      <c r="V688" s="90"/>
      <c r="W688" s="90"/>
      <c r="X688" s="90"/>
      <c r="Y688" s="90"/>
      <c r="Z688" s="90"/>
    </row>
    <row r="689" spans="1:26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  <c r="U689" s="90"/>
      <c r="V689" s="90"/>
      <c r="W689" s="90"/>
      <c r="X689" s="90"/>
      <c r="Y689" s="90"/>
      <c r="Z689" s="90"/>
    </row>
    <row r="690" spans="1:26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  <c r="U690" s="90"/>
      <c r="V690" s="90"/>
      <c r="W690" s="90"/>
      <c r="X690" s="90"/>
      <c r="Y690" s="90"/>
      <c r="Z690" s="90"/>
    </row>
    <row r="691" spans="1:26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  <c r="U691" s="90"/>
      <c r="V691" s="90"/>
      <c r="W691" s="90"/>
      <c r="X691" s="90"/>
      <c r="Y691" s="90"/>
      <c r="Z691" s="90"/>
    </row>
    <row r="692" spans="1:26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  <c r="U692" s="90"/>
      <c r="V692" s="90"/>
      <c r="W692" s="90"/>
      <c r="X692" s="90"/>
      <c r="Y692" s="90"/>
      <c r="Z692" s="90"/>
    </row>
    <row r="693" spans="1:26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  <c r="U693" s="90"/>
      <c r="V693" s="90"/>
      <c r="W693" s="90"/>
      <c r="X693" s="90"/>
      <c r="Y693" s="90"/>
      <c r="Z693" s="90"/>
    </row>
    <row r="694" spans="1:26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  <c r="U694" s="90"/>
      <c r="V694" s="90"/>
      <c r="W694" s="90"/>
      <c r="X694" s="90"/>
      <c r="Y694" s="90"/>
      <c r="Z694" s="90"/>
    </row>
    <row r="695" spans="1:26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  <c r="U695" s="90"/>
      <c r="V695" s="90"/>
      <c r="W695" s="90"/>
      <c r="X695" s="90"/>
      <c r="Y695" s="90"/>
      <c r="Z695" s="90"/>
    </row>
    <row r="696" spans="1:26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  <c r="U696" s="90"/>
      <c r="V696" s="90"/>
      <c r="W696" s="90"/>
      <c r="X696" s="90"/>
      <c r="Y696" s="90"/>
      <c r="Z696" s="90"/>
    </row>
    <row r="697" spans="1:26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  <c r="U697" s="90"/>
      <c r="V697" s="90"/>
      <c r="W697" s="90"/>
      <c r="X697" s="90"/>
      <c r="Y697" s="90"/>
      <c r="Z697" s="90"/>
    </row>
    <row r="698" spans="1:26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  <c r="U698" s="90"/>
      <c r="V698" s="90"/>
      <c r="W698" s="90"/>
      <c r="X698" s="90"/>
      <c r="Y698" s="90"/>
      <c r="Z698" s="90"/>
    </row>
    <row r="699" spans="1:26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  <c r="U699" s="90"/>
      <c r="V699" s="90"/>
      <c r="W699" s="90"/>
      <c r="X699" s="90"/>
      <c r="Y699" s="90"/>
      <c r="Z699" s="90"/>
    </row>
    <row r="700" spans="1:26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  <c r="U700" s="90"/>
      <c r="V700" s="90"/>
      <c r="W700" s="90"/>
      <c r="X700" s="90"/>
      <c r="Y700" s="90"/>
      <c r="Z700" s="90"/>
    </row>
    <row r="701" spans="1:26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  <c r="U701" s="90"/>
      <c r="V701" s="90"/>
      <c r="W701" s="90"/>
      <c r="X701" s="90"/>
      <c r="Y701" s="90"/>
      <c r="Z701" s="90"/>
    </row>
    <row r="702" spans="1:26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  <c r="U702" s="90"/>
      <c r="V702" s="90"/>
      <c r="W702" s="90"/>
      <c r="X702" s="90"/>
      <c r="Y702" s="90"/>
      <c r="Z702" s="90"/>
    </row>
    <row r="703" spans="1:26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  <c r="U703" s="90"/>
      <c r="V703" s="90"/>
      <c r="W703" s="90"/>
      <c r="X703" s="90"/>
      <c r="Y703" s="90"/>
      <c r="Z703" s="90"/>
    </row>
    <row r="704" spans="1:26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  <c r="U704" s="90"/>
      <c r="V704" s="90"/>
      <c r="W704" s="90"/>
      <c r="X704" s="90"/>
      <c r="Y704" s="90"/>
      <c r="Z704" s="90"/>
    </row>
    <row r="705" spans="1:26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  <c r="U705" s="90"/>
      <c r="V705" s="90"/>
      <c r="W705" s="90"/>
      <c r="X705" s="90"/>
      <c r="Y705" s="90"/>
      <c r="Z705" s="90"/>
    </row>
    <row r="706" spans="1:26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  <c r="U706" s="90"/>
      <c r="V706" s="90"/>
      <c r="W706" s="90"/>
      <c r="X706" s="90"/>
      <c r="Y706" s="90"/>
      <c r="Z706" s="90"/>
    </row>
    <row r="707" spans="1:26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  <c r="U707" s="90"/>
      <c r="V707" s="90"/>
      <c r="W707" s="90"/>
      <c r="X707" s="90"/>
      <c r="Y707" s="90"/>
      <c r="Z707" s="90"/>
    </row>
    <row r="708" spans="1:26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  <c r="U708" s="90"/>
      <c r="V708" s="90"/>
      <c r="W708" s="90"/>
      <c r="X708" s="90"/>
      <c r="Y708" s="90"/>
      <c r="Z708" s="90"/>
    </row>
    <row r="709" spans="1:26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  <c r="U709" s="90"/>
      <c r="V709" s="90"/>
      <c r="W709" s="90"/>
      <c r="X709" s="90"/>
      <c r="Y709" s="90"/>
      <c r="Z709" s="90"/>
    </row>
    <row r="710" spans="1:26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  <c r="U710" s="90"/>
      <c r="V710" s="90"/>
      <c r="W710" s="90"/>
      <c r="X710" s="90"/>
      <c r="Y710" s="90"/>
      <c r="Z710" s="90"/>
    </row>
    <row r="711" spans="1:26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  <c r="U711" s="90"/>
      <c r="V711" s="90"/>
      <c r="W711" s="90"/>
      <c r="X711" s="90"/>
      <c r="Y711" s="90"/>
      <c r="Z711" s="90"/>
    </row>
    <row r="712" spans="1:26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  <c r="U712" s="90"/>
      <c r="V712" s="90"/>
      <c r="W712" s="90"/>
      <c r="X712" s="90"/>
      <c r="Y712" s="90"/>
      <c r="Z712" s="90"/>
    </row>
    <row r="713" spans="1:26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  <c r="U713" s="90"/>
      <c r="V713" s="90"/>
      <c r="W713" s="90"/>
      <c r="X713" s="90"/>
      <c r="Y713" s="90"/>
      <c r="Z713" s="90"/>
    </row>
    <row r="714" spans="1:26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  <c r="U714" s="90"/>
      <c r="V714" s="90"/>
      <c r="W714" s="90"/>
      <c r="X714" s="90"/>
      <c r="Y714" s="90"/>
      <c r="Z714" s="90"/>
    </row>
    <row r="715" spans="1:26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  <c r="U715" s="90"/>
      <c r="V715" s="90"/>
      <c r="W715" s="90"/>
      <c r="X715" s="90"/>
      <c r="Y715" s="90"/>
      <c r="Z715" s="90"/>
    </row>
    <row r="716" spans="1:26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  <c r="U716" s="90"/>
      <c r="V716" s="90"/>
      <c r="W716" s="90"/>
      <c r="X716" s="90"/>
      <c r="Y716" s="90"/>
      <c r="Z716" s="90"/>
    </row>
    <row r="717" spans="1:26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  <c r="U717" s="90"/>
      <c r="V717" s="90"/>
      <c r="W717" s="90"/>
      <c r="X717" s="90"/>
      <c r="Y717" s="90"/>
      <c r="Z717" s="90"/>
    </row>
    <row r="718" spans="1:26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  <c r="U718" s="90"/>
      <c r="V718" s="90"/>
      <c r="W718" s="90"/>
      <c r="X718" s="90"/>
      <c r="Y718" s="90"/>
      <c r="Z718" s="90"/>
    </row>
    <row r="719" spans="1:26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  <c r="U719" s="90"/>
      <c r="V719" s="90"/>
      <c r="W719" s="90"/>
      <c r="X719" s="90"/>
      <c r="Y719" s="90"/>
      <c r="Z719" s="90"/>
    </row>
    <row r="720" spans="1:26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  <c r="U720" s="90"/>
      <c r="V720" s="90"/>
      <c r="W720" s="90"/>
      <c r="X720" s="90"/>
      <c r="Y720" s="90"/>
      <c r="Z720" s="90"/>
    </row>
    <row r="721" spans="1:26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  <c r="U721" s="90"/>
      <c r="V721" s="90"/>
      <c r="W721" s="90"/>
      <c r="X721" s="90"/>
      <c r="Y721" s="90"/>
      <c r="Z721" s="90"/>
    </row>
    <row r="722" spans="1:26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  <c r="U722" s="90"/>
      <c r="V722" s="90"/>
      <c r="W722" s="90"/>
      <c r="X722" s="90"/>
      <c r="Y722" s="90"/>
      <c r="Z722" s="90"/>
    </row>
    <row r="723" spans="1:26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  <c r="U723" s="90"/>
      <c r="V723" s="90"/>
      <c r="W723" s="90"/>
      <c r="X723" s="90"/>
      <c r="Y723" s="90"/>
      <c r="Z723" s="90"/>
    </row>
    <row r="724" spans="1:26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  <c r="U724" s="90"/>
      <c r="V724" s="90"/>
      <c r="W724" s="90"/>
      <c r="X724" s="90"/>
      <c r="Y724" s="90"/>
      <c r="Z724" s="90"/>
    </row>
    <row r="725" spans="1:26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  <c r="U725" s="90"/>
      <c r="V725" s="90"/>
      <c r="W725" s="90"/>
      <c r="X725" s="90"/>
      <c r="Y725" s="90"/>
      <c r="Z725" s="90"/>
    </row>
    <row r="726" spans="1:26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  <c r="U726" s="90"/>
      <c r="V726" s="90"/>
      <c r="W726" s="90"/>
      <c r="X726" s="90"/>
      <c r="Y726" s="90"/>
      <c r="Z726" s="90"/>
    </row>
    <row r="727" spans="1:26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  <c r="U727" s="90"/>
      <c r="V727" s="90"/>
      <c r="W727" s="90"/>
      <c r="X727" s="90"/>
      <c r="Y727" s="90"/>
      <c r="Z727" s="90"/>
    </row>
    <row r="728" spans="1:26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  <c r="U728" s="90"/>
      <c r="V728" s="90"/>
      <c r="W728" s="90"/>
      <c r="X728" s="90"/>
      <c r="Y728" s="90"/>
      <c r="Z728" s="90"/>
    </row>
    <row r="729" spans="1:26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  <c r="U729" s="90"/>
      <c r="V729" s="90"/>
      <c r="W729" s="90"/>
      <c r="X729" s="90"/>
      <c r="Y729" s="90"/>
      <c r="Z729" s="90"/>
    </row>
    <row r="730" spans="1:26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  <c r="U730" s="90"/>
      <c r="V730" s="90"/>
      <c r="W730" s="90"/>
      <c r="X730" s="90"/>
      <c r="Y730" s="90"/>
      <c r="Z730" s="90"/>
    </row>
    <row r="731" spans="1:26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  <c r="U731" s="90"/>
      <c r="V731" s="90"/>
      <c r="W731" s="90"/>
      <c r="X731" s="90"/>
      <c r="Y731" s="90"/>
      <c r="Z731" s="90"/>
    </row>
    <row r="732" spans="1:26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  <c r="U732" s="90"/>
      <c r="V732" s="90"/>
      <c r="W732" s="90"/>
      <c r="X732" s="90"/>
      <c r="Y732" s="90"/>
      <c r="Z732" s="90"/>
    </row>
    <row r="733" spans="1:26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  <c r="U733" s="90"/>
      <c r="V733" s="90"/>
      <c r="W733" s="90"/>
      <c r="X733" s="90"/>
      <c r="Y733" s="90"/>
      <c r="Z733" s="90"/>
    </row>
    <row r="734" spans="1:26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  <c r="U734" s="90"/>
      <c r="V734" s="90"/>
      <c r="W734" s="90"/>
      <c r="X734" s="90"/>
      <c r="Y734" s="90"/>
      <c r="Z734" s="90"/>
    </row>
    <row r="735" spans="1:26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  <c r="U735" s="90"/>
      <c r="V735" s="90"/>
      <c r="W735" s="90"/>
      <c r="X735" s="90"/>
      <c r="Y735" s="90"/>
      <c r="Z735" s="90"/>
    </row>
    <row r="736" spans="1:26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  <c r="U736" s="90"/>
      <c r="V736" s="90"/>
      <c r="W736" s="90"/>
      <c r="X736" s="90"/>
      <c r="Y736" s="90"/>
      <c r="Z736" s="90"/>
    </row>
    <row r="737" spans="1:26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  <c r="U737" s="90"/>
      <c r="V737" s="90"/>
      <c r="W737" s="90"/>
      <c r="X737" s="90"/>
      <c r="Y737" s="90"/>
      <c r="Z737" s="90"/>
    </row>
    <row r="738" spans="1:26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  <c r="U738" s="90"/>
      <c r="V738" s="90"/>
      <c r="W738" s="90"/>
      <c r="X738" s="90"/>
      <c r="Y738" s="90"/>
      <c r="Z738" s="90"/>
    </row>
    <row r="739" spans="1:26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  <c r="U739" s="90"/>
      <c r="V739" s="90"/>
      <c r="W739" s="90"/>
      <c r="X739" s="90"/>
      <c r="Y739" s="90"/>
      <c r="Z739" s="90"/>
    </row>
    <row r="740" spans="1:26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  <c r="U740" s="90"/>
      <c r="V740" s="90"/>
      <c r="W740" s="90"/>
      <c r="X740" s="90"/>
      <c r="Y740" s="90"/>
      <c r="Z740" s="90"/>
    </row>
    <row r="741" spans="1:26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  <c r="U741" s="90"/>
      <c r="V741" s="90"/>
      <c r="W741" s="90"/>
      <c r="X741" s="90"/>
      <c r="Y741" s="90"/>
      <c r="Z741" s="90"/>
    </row>
    <row r="742" spans="1:26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  <c r="U742" s="90"/>
      <c r="V742" s="90"/>
      <c r="W742" s="90"/>
      <c r="X742" s="90"/>
      <c r="Y742" s="90"/>
      <c r="Z742" s="90"/>
    </row>
    <row r="743" spans="1:26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  <c r="U743" s="90"/>
      <c r="V743" s="90"/>
      <c r="W743" s="90"/>
      <c r="X743" s="90"/>
      <c r="Y743" s="90"/>
      <c r="Z743" s="90"/>
    </row>
    <row r="744" spans="1:26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  <c r="U744" s="90"/>
      <c r="V744" s="90"/>
      <c r="W744" s="90"/>
      <c r="X744" s="90"/>
      <c r="Y744" s="90"/>
      <c r="Z744" s="90"/>
    </row>
    <row r="745" spans="1:26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  <c r="U745" s="90"/>
      <c r="V745" s="90"/>
      <c r="W745" s="90"/>
      <c r="X745" s="90"/>
      <c r="Y745" s="90"/>
      <c r="Z745" s="90"/>
    </row>
    <row r="746" spans="1:26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  <c r="U746" s="90"/>
      <c r="V746" s="90"/>
      <c r="W746" s="90"/>
      <c r="X746" s="90"/>
      <c r="Y746" s="90"/>
      <c r="Z746" s="90"/>
    </row>
    <row r="747" spans="1:26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  <c r="U747" s="90"/>
      <c r="V747" s="90"/>
      <c r="W747" s="90"/>
      <c r="X747" s="90"/>
      <c r="Y747" s="90"/>
      <c r="Z747" s="90"/>
    </row>
    <row r="748" spans="1:26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  <c r="U748" s="90"/>
      <c r="V748" s="90"/>
      <c r="W748" s="90"/>
      <c r="X748" s="90"/>
      <c r="Y748" s="90"/>
      <c r="Z748" s="90"/>
    </row>
    <row r="749" spans="1:26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  <c r="U749" s="90"/>
      <c r="V749" s="90"/>
      <c r="W749" s="90"/>
      <c r="X749" s="90"/>
      <c r="Y749" s="90"/>
      <c r="Z749" s="90"/>
    </row>
    <row r="750" spans="1:26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  <c r="U750" s="90"/>
      <c r="V750" s="90"/>
      <c r="W750" s="90"/>
      <c r="X750" s="90"/>
      <c r="Y750" s="90"/>
      <c r="Z750" s="90"/>
    </row>
    <row r="751" spans="1:26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  <c r="U751" s="90"/>
      <c r="V751" s="90"/>
      <c r="W751" s="90"/>
      <c r="X751" s="90"/>
      <c r="Y751" s="90"/>
      <c r="Z751" s="90"/>
    </row>
    <row r="752" spans="1:26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  <c r="U752" s="90"/>
      <c r="V752" s="90"/>
      <c r="W752" s="90"/>
      <c r="X752" s="90"/>
      <c r="Y752" s="90"/>
      <c r="Z752" s="90"/>
    </row>
    <row r="753" spans="1:26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  <c r="U753" s="90"/>
      <c r="V753" s="90"/>
      <c r="W753" s="90"/>
      <c r="X753" s="90"/>
      <c r="Y753" s="90"/>
      <c r="Z753" s="90"/>
    </row>
    <row r="754" spans="1:26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  <c r="U754" s="90"/>
      <c r="V754" s="90"/>
      <c r="W754" s="90"/>
      <c r="X754" s="90"/>
      <c r="Y754" s="90"/>
      <c r="Z754" s="90"/>
    </row>
    <row r="755" spans="1:26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  <c r="U755" s="90"/>
      <c r="V755" s="90"/>
      <c r="W755" s="90"/>
      <c r="X755" s="90"/>
      <c r="Y755" s="90"/>
      <c r="Z755" s="90"/>
    </row>
    <row r="756" spans="1:26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  <c r="U756" s="90"/>
      <c r="V756" s="90"/>
      <c r="W756" s="90"/>
      <c r="X756" s="90"/>
      <c r="Y756" s="90"/>
      <c r="Z756" s="90"/>
    </row>
    <row r="757" spans="1:26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  <c r="U757" s="90"/>
      <c r="V757" s="90"/>
      <c r="W757" s="90"/>
      <c r="X757" s="90"/>
      <c r="Y757" s="90"/>
      <c r="Z757" s="90"/>
    </row>
    <row r="758" spans="1:26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  <c r="U758" s="90"/>
      <c r="V758" s="90"/>
      <c r="W758" s="90"/>
      <c r="X758" s="90"/>
      <c r="Y758" s="90"/>
      <c r="Z758" s="90"/>
    </row>
    <row r="759" spans="1:26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  <c r="U759" s="90"/>
      <c r="V759" s="90"/>
      <c r="W759" s="90"/>
      <c r="X759" s="90"/>
      <c r="Y759" s="90"/>
      <c r="Z759" s="90"/>
    </row>
    <row r="760" spans="1:26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  <c r="U760" s="90"/>
      <c r="V760" s="90"/>
      <c r="W760" s="90"/>
      <c r="X760" s="90"/>
      <c r="Y760" s="90"/>
      <c r="Z760" s="90"/>
    </row>
    <row r="761" spans="1:26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  <c r="U761" s="90"/>
      <c r="V761" s="90"/>
      <c r="W761" s="90"/>
      <c r="X761" s="90"/>
      <c r="Y761" s="90"/>
      <c r="Z761" s="90"/>
    </row>
    <row r="762" spans="1:26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  <c r="U762" s="90"/>
      <c r="V762" s="90"/>
      <c r="W762" s="90"/>
      <c r="X762" s="90"/>
      <c r="Y762" s="90"/>
      <c r="Z762" s="90"/>
    </row>
    <row r="763" spans="1:26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  <c r="U763" s="90"/>
      <c r="V763" s="90"/>
      <c r="W763" s="90"/>
      <c r="X763" s="90"/>
      <c r="Y763" s="90"/>
      <c r="Z763" s="90"/>
    </row>
    <row r="764" spans="1:26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  <c r="U764" s="90"/>
      <c r="V764" s="90"/>
      <c r="W764" s="90"/>
      <c r="X764" s="90"/>
      <c r="Y764" s="90"/>
      <c r="Z764" s="90"/>
    </row>
    <row r="765" spans="1:26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  <c r="U765" s="90"/>
      <c r="V765" s="90"/>
      <c r="W765" s="90"/>
      <c r="X765" s="90"/>
      <c r="Y765" s="90"/>
      <c r="Z765" s="90"/>
    </row>
    <row r="766" spans="1:26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  <c r="U766" s="90"/>
      <c r="V766" s="90"/>
      <c r="W766" s="90"/>
      <c r="X766" s="90"/>
      <c r="Y766" s="90"/>
      <c r="Z766" s="90"/>
    </row>
    <row r="767" spans="1:26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  <c r="U767" s="90"/>
      <c r="V767" s="90"/>
      <c r="W767" s="90"/>
      <c r="X767" s="90"/>
      <c r="Y767" s="90"/>
      <c r="Z767" s="90"/>
    </row>
    <row r="768" spans="1:26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  <c r="U768" s="90"/>
      <c r="V768" s="90"/>
      <c r="W768" s="90"/>
      <c r="X768" s="90"/>
      <c r="Y768" s="90"/>
      <c r="Z768" s="90"/>
    </row>
    <row r="769" spans="1:26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  <c r="U769" s="90"/>
      <c r="V769" s="90"/>
      <c r="W769" s="90"/>
      <c r="X769" s="90"/>
      <c r="Y769" s="90"/>
      <c r="Z769" s="90"/>
    </row>
    <row r="770" spans="1:26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  <c r="U770" s="90"/>
      <c r="V770" s="90"/>
      <c r="W770" s="90"/>
      <c r="X770" s="90"/>
      <c r="Y770" s="90"/>
      <c r="Z770" s="90"/>
    </row>
    <row r="771" spans="1:26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  <c r="U771" s="90"/>
      <c r="V771" s="90"/>
      <c r="W771" s="90"/>
      <c r="X771" s="90"/>
      <c r="Y771" s="90"/>
      <c r="Z771" s="90"/>
    </row>
    <row r="772" spans="1:26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  <c r="U772" s="90"/>
      <c r="V772" s="90"/>
      <c r="W772" s="90"/>
      <c r="X772" s="90"/>
      <c r="Y772" s="90"/>
      <c r="Z772" s="90"/>
    </row>
    <row r="773" spans="1:26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  <c r="U773" s="90"/>
      <c r="V773" s="90"/>
      <c r="W773" s="90"/>
      <c r="X773" s="90"/>
      <c r="Y773" s="90"/>
      <c r="Z773" s="90"/>
    </row>
    <row r="774" spans="1:26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  <c r="U774" s="90"/>
      <c r="V774" s="90"/>
      <c r="W774" s="90"/>
      <c r="X774" s="90"/>
      <c r="Y774" s="90"/>
      <c r="Z774" s="90"/>
    </row>
    <row r="775" spans="1:26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  <c r="U775" s="90"/>
      <c r="V775" s="90"/>
      <c r="W775" s="90"/>
      <c r="X775" s="90"/>
      <c r="Y775" s="90"/>
      <c r="Z775" s="90"/>
    </row>
    <row r="776" spans="1:26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  <c r="U776" s="90"/>
      <c r="V776" s="90"/>
      <c r="W776" s="90"/>
      <c r="X776" s="90"/>
      <c r="Y776" s="90"/>
      <c r="Z776" s="90"/>
    </row>
    <row r="777" spans="1:26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  <c r="U777" s="90"/>
      <c r="V777" s="90"/>
      <c r="W777" s="90"/>
      <c r="X777" s="90"/>
      <c r="Y777" s="90"/>
      <c r="Z777" s="90"/>
    </row>
    <row r="778" spans="1:26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  <c r="U778" s="90"/>
      <c r="V778" s="90"/>
      <c r="W778" s="90"/>
      <c r="X778" s="90"/>
      <c r="Y778" s="90"/>
      <c r="Z778" s="90"/>
    </row>
    <row r="779" spans="1:26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  <c r="U779" s="90"/>
      <c r="V779" s="90"/>
      <c r="W779" s="90"/>
      <c r="X779" s="90"/>
      <c r="Y779" s="90"/>
      <c r="Z779" s="90"/>
    </row>
    <row r="780" spans="1:26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  <c r="U780" s="90"/>
      <c r="V780" s="90"/>
      <c r="W780" s="90"/>
      <c r="X780" s="90"/>
      <c r="Y780" s="90"/>
      <c r="Z780" s="90"/>
    </row>
    <row r="781" spans="1:26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  <c r="U781" s="90"/>
      <c r="V781" s="90"/>
      <c r="W781" s="90"/>
      <c r="X781" s="90"/>
      <c r="Y781" s="90"/>
      <c r="Z781" s="90"/>
    </row>
    <row r="782" spans="1:26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  <c r="U782" s="90"/>
      <c r="V782" s="90"/>
      <c r="W782" s="90"/>
      <c r="X782" s="90"/>
      <c r="Y782" s="90"/>
      <c r="Z782" s="90"/>
    </row>
    <row r="783" spans="1:26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  <c r="U783" s="90"/>
      <c r="V783" s="90"/>
      <c r="W783" s="90"/>
      <c r="X783" s="90"/>
      <c r="Y783" s="90"/>
      <c r="Z783" s="90"/>
    </row>
    <row r="784" spans="1:26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  <c r="U784" s="90"/>
      <c r="V784" s="90"/>
      <c r="W784" s="90"/>
      <c r="X784" s="90"/>
      <c r="Y784" s="90"/>
      <c r="Z784" s="90"/>
    </row>
    <row r="785" spans="1:26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  <c r="U785" s="90"/>
      <c r="V785" s="90"/>
      <c r="W785" s="90"/>
      <c r="X785" s="90"/>
      <c r="Y785" s="90"/>
      <c r="Z785" s="90"/>
    </row>
    <row r="786" spans="1:26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  <c r="U786" s="90"/>
      <c r="V786" s="90"/>
      <c r="W786" s="90"/>
      <c r="X786" s="90"/>
      <c r="Y786" s="90"/>
      <c r="Z786" s="90"/>
    </row>
    <row r="787" spans="1:26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  <c r="U787" s="90"/>
      <c r="V787" s="90"/>
      <c r="W787" s="90"/>
      <c r="X787" s="90"/>
      <c r="Y787" s="90"/>
      <c r="Z787" s="90"/>
    </row>
    <row r="788" spans="1:26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  <c r="U788" s="90"/>
      <c r="V788" s="90"/>
      <c r="W788" s="90"/>
      <c r="X788" s="90"/>
      <c r="Y788" s="90"/>
      <c r="Z788" s="90"/>
    </row>
    <row r="789" spans="1:26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  <c r="U789" s="90"/>
      <c r="V789" s="90"/>
      <c r="W789" s="90"/>
      <c r="X789" s="90"/>
      <c r="Y789" s="90"/>
      <c r="Z789" s="90"/>
    </row>
    <row r="790" spans="1:26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  <c r="U790" s="90"/>
      <c r="V790" s="90"/>
      <c r="W790" s="90"/>
      <c r="X790" s="90"/>
      <c r="Y790" s="90"/>
      <c r="Z790" s="90"/>
    </row>
    <row r="791" spans="1:26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  <c r="U791" s="90"/>
      <c r="V791" s="90"/>
      <c r="W791" s="90"/>
      <c r="X791" s="90"/>
      <c r="Y791" s="90"/>
      <c r="Z791" s="90"/>
    </row>
    <row r="792" spans="1:26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  <c r="U792" s="90"/>
      <c r="V792" s="90"/>
      <c r="W792" s="90"/>
      <c r="X792" s="90"/>
      <c r="Y792" s="90"/>
      <c r="Z792" s="90"/>
    </row>
    <row r="793" spans="1:26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  <c r="U793" s="90"/>
      <c r="V793" s="90"/>
      <c r="W793" s="90"/>
      <c r="X793" s="90"/>
      <c r="Y793" s="90"/>
      <c r="Z793" s="90"/>
    </row>
    <row r="794" spans="1:26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  <c r="U794" s="90"/>
      <c r="V794" s="90"/>
      <c r="W794" s="90"/>
      <c r="X794" s="90"/>
      <c r="Y794" s="90"/>
      <c r="Z794" s="90"/>
    </row>
    <row r="795" spans="1:26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  <c r="U795" s="90"/>
      <c r="V795" s="90"/>
      <c r="W795" s="90"/>
      <c r="X795" s="90"/>
      <c r="Y795" s="90"/>
      <c r="Z795" s="90"/>
    </row>
    <row r="796" spans="1:26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  <c r="U796" s="90"/>
      <c r="V796" s="90"/>
      <c r="W796" s="90"/>
      <c r="X796" s="90"/>
      <c r="Y796" s="90"/>
      <c r="Z796" s="90"/>
    </row>
    <row r="797" spans="1:26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  <c r="U797" s="90"/>
      <c r="V797" s="90"/>
      <c r="W797" s="90"/>
      <c r="X797" s="90"/>
      <c r="Y797" s="90"/>
      <c r="Z797" s="90"/>
    </row>
    <row r="798" spans="1:26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  <c r="U798" s="90"/>
      <c r="V798" s="90"/>
      <c r="W798" s="90"/>
      <c r="X798" s="90"/>
      <c r="Y798" s="90"/>
      <c r="Z798" s="90"/>
    </row>
    <row r="799" spans="1:26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  <c r="U799" s="90"/>
      <c r="V799" s="90"/>
      <c r="W799" s="90"/>
      <c r="X799" s="90"/>
      <c r="Y799" s="90"/>
      <c r="Z799" s="90"/>
    </row>
    <row r="800" spans="1:26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  <c r="U800" s="90"/>
      <c r="V800" s="90"/>
      <c r="W800" s="90"/>
      <c r="X800" s="90"/>
      <c r="Y800" s="90"/>
      <c r="Z800" s="90"/>
    </row>
    <row r="801" spans="1:26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  <c r="U801" s="90"/>
      <c r="V801" s="90"/>
      <c r="W801" s="90"/>
      <c r="X801" s="90"/>
      <c r="Y801" s="90"/>
      <c r="Z801" s="90"/>
    </row>
    <row r="802" spans="1:26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  <c r="U802" s="90"/>
      <c r="V802" s="90"/>
      <c r="W802" s="90"/>
      <c r="X802" s="90"/>
      <c r="Y802" s="90"/>
      <c r="Z802" s="90"/>
    </row>
    <row r="803" spans="1:26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  <c r="U803" s="90"/>
      <c r="V803" s="90"/>
      <c r="W803" s="90"/>
      <c r="X803" s="90"/>
      <c r="Y803" s="90"/>
      <c r="Z803" s="90"/>
    </row>
    <row r="804" spans="1:26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  <c r="U804" s="90"/>
      <c r="V804" s="90"/>
      <c r="W804" s="90"/>
      <c r="X804" s="90"/>
      <c r="Y804" s="90"/>
      <c r="Z804" s="90"/>
    </row>
    <row r="805" spans="1:26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  <c r="U805" s="90"/>
      <c r="V805" s="90"/>
      <c r="W805" s="90"/>
      <c r="X805" s="90"/>
      <c r="Y805" s="90"/>
      <c r="Z805" s="90"/>
    </row>
    <row r="806" spans="1:26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  <c r="U806" s="90"/>
      <c r="V806" s="90"/>
      <c r="W806" s="90"/>
      <c r="X806" s="90"/>
      <c r="Y806" s="90"/>
      <c r="Z806" s="90"/>
    </row>
    <row r="807" spans="1:26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  <c r="U807" s="90"/>
      <c r="V807" s="90"/>
      <c r="W807" s="90"/>
      <c r="X807" s="90"/>
      <c r="Y807" s="90"/>
      <c r="Z807" s="90"/>
    </row>
    <row r="808" spans="1:26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  <c r="U808" s="90"/>
      <c r="V808" s="90"/>
      <c r="W808" s="90"/>
      <c r="X808" s="90"/>
      <c r="Y808" s="90"/>
      <c r="Z808" s="90"/>
    </row>
    <row r="809" spans="1:26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  <c r="U809" s="90"/>
      <c r="V809" s="90"/>
      <c r="W809" s="90"/>
      <c r="X809" s="90"/>
      <c r="Y809" s="90"/>
      <c r="Z809" s="90"/>
    </row>
    <row r="810" spans="1:26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  <c r="U810" s="90"/>
      <c r="V810" s="90"/>
      <c r="W810" s="90"/>
      <c r="X810" s="90"/>
      <c r="Y810" s="90"/>
      <c r="Z810" s="90"/>
    </row>
    <row r="811" spans="1:26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  <c r="U811" s="90"/>
      <c r="V811" s="90"/>
      <c r="W811" s="90"/>
      <c r="X811" s="90"/>
      <c r="Y811" s="90"/>
      <c r="Z811" s="90"/>
    </row>
    <row r="812" spans="1:26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  <c r="U812" s="90"/>
      <c r="V812" s="90"/>
      <c r="W812" s="90"/>
      <c r="X812" s="90"/>
      <c r="Y812" s="90"/>
      <c r="Z812" s="90"/>
    </row>
    <row r="813" spans="1:26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  <c r="U813" s="90"/>
      <c r="V813" s="90"/>
      <c r="W813" s="90"/>
      <c r="X813" s="90"/>
      <c r="Y813" s="90"/>
      <c r="Z813" s="90"/>
    </row>
    <row r="814" spans="1:26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  <c r="U814" s="90"/>
      <c r="V814" s="90"/>
      <c r="W814" s="90"/>
      <c r="X814" s="90"/>
      <c r="Y814" s="90"/>
      <c r="Z814" s="90"/>
    </row>
    <row r="815" spans="1:26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  <c r="U815" s="90"/>
      <c r="V815" s="90"/>
      <c r="W815" s="90"/>
      <c r="X815" s="90"/>
      <c r="Y815" s="90"/>
      <c r="Z815" s="90"/>
    </row>
    <row r="816" spans="1:26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  <c r="U816" s="90"/>
      <c r="V816" s="90"/>
      <c r="W816" s="90"/>
      <c r="X816" s="90"/>
      <c r="Y816" s="90"/>
      <c r="Z816" s="90"/>
    </row>
    <row r="817" spans="1:26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  <c r="U817" s="90"/>
      <c r="V817" s="90"/>
      <c r="W817" s="90"/>
      <c r="X817" s="90"/>
      <c r="Y817" s="90"/>
      <c r="Z817" s="90"/>
    </row>
    <row r="818" spans="1:26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  <c r="U818" s="90"/>
      <c r="V818" s="90"/>
      <c r="W818" s="90"/>
      <c r="X818" s="90"/>
      <c r="Y818" s="90"/>
      <c r="Z818" s="90"/>
    </row>
    <row r="819" spans="1:26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  <c r="U819" s="90"/>
      <c r="V819" s="90"/>
      <c r="W819" s="90"/>
      <c r="X819" s="90"/>
      <c r="Y819" s="90"/>
      <c r="Z819" s="90"/>
    </row>
    <row r="820" spans="1:26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  <c r="U820" s="90"/>
      <c r="V820" s="90"/>
      <c r="W820" s="90"/>
      <c r="X820" s="90"/>
      <c r="Y820" s="90"/>
      <c r="Z820" s="90"/>
    </row>
    <row r="821" spans="1:26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  <c r="U821" s="90"/>
      <c r="V821" s="90"/>
      <c r="W821" s="90"/>
      <c r="X821" s="90"/>
      <c r="Y821" s="90"/>
      <c r="Z821" s="90"/>
    </row>
    <row r="822" spans="1:26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  <c r="U822" s="90"/>
      <c r="V822" s="90"/>
      <c r="W822" s="90"/>
      <c r="X822" s="90"/>
      <c r="Y822" s="90"/>
      <c r="Z822" s="90"/>
    </row>
    <row r="823" spans="1:26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  <c r="U823" s="90"/>
      <c r="V823" s="90"/>
      <c r="W823" s="90"/>
      <c r="X823" s="90"/>
      <c r="Y823" s="90"/>
      <c r="Z823" s="90"/>
    </row>
    <row r="824" spans="1:26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  <c r="U824" s="90"/>
      <c r="V824" s="90"/>
      <c r="W824" s="90"/>
      <c r="X824" s="90"/>
      <c r="Y824" s="90"/>
      <c r="Z824" s="90"/>
    </row>
    <row r="825" spans="1:26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  <c r="U825" s="90"/>
      <c r="V825" s="90"/>
      <c r="W825" s="90"/>
      <c r="X825" s="90"/>
      <c r="Y825" s="90"/>
      <c r="Z825" s="90"/>
    </row>
    <row r="826" spans="1:26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  <c r="U826" s="90"/>
      <c r="V826" s="90"/>
      <c r="W826" s="90"/>
      <c r="X826" s="90"/>
      <c r="Y826" s="90"/>
      <c r="Z826" s="90"/>
    </row>
    <row r="827" spans="1:26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  <c r="U827" s="90"/>
      <c r="V827" s="90"/>
      <c r="W827" s="90"/>
      <c r="X827" s="90"/>
      <c r="Y827" s="90"/>
      <c r="Z827" s="90"/>
    </row>
    <row r="828" spans="1:26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  <c r="U828" s="90"/>
      <c r="V828" s="90"/>
      <c r="W828" s="90"/>
      <c r="X828" s="90"/>
      <c r="Y828" s="90"/>
      <c r="Z828" s="90"/>
    </row>
    <row r="829" spans="1:26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  <c r="U829" s="90"/>
      <c r="V829" s="90"/>
      <c r="W829" s="90"/>
      <c r="X829" s="90"/>
      <c r="Y829" s="90"/>
      <c r="Z829" s="90"/>
    </row>
    <row r="830" spans="1:26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  <c r="U830" s="90"/>
      <c r="V830" s="90"/>
      <c r="W830" s="90"/>
      <c r="X830" s="90"/>
      <c r="Y830" s="90"/>
      <c r="Z830" s="90"/>
    </row>
    <row r="831" spans="1:26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  <c r="U831" s="90"/>
      <c r="V831" s="90"/>
      <c r="W831" s="90"/>
      <c r="X831" s="90"/>
      <c r="Y831" s="90"/>
      <c r="Z831" s="90"/>
    </row>
    <row r="832" spans="1:26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  <c r="U832" s="90"/>
      <c r="V832" s="90"/>
      <c r="W832" s="90"/>
      <c r="X832" s="90"/>
      <c r="Y832" s="90"/>
      <c r="Z832" s="90"/>
    </row>
    <row r="833" spans="1:26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  <c r="U833" s="90"/>
      <c r="V833" s="90"/>
      <c r="W833" s="90"/>
      <c r="X833" s="90"/>
      <c r="Y833" s="90"/>
      <c r="Z833" s="90"/>
    </row>
    <row r="834" spans="1:26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  <c r="U834" s="90"/>
      <c r="V834" s="90"/>
      <c r="W834" s="90"/>
      <c r="X834" s="90"/>
      <c r="Y834" s="90"/>
      <c r="Z834" s="90"/>
    </row>
    <row r="835" spans="1:26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  <c r="U835" s="90"/>
      <c r="V835" s="90"/>
      <c r="W835" s="90"/>
      <c r="X835" s="90"/>
      <c r="Y835" s="90"/>
      <c r="Z835" s="90"/>
    </row>
    <row r="836" spans="1:26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  <c r="U836" s="90"/>
      <c r="V836" s="90"/>
      <c r="W836" s="90"/>
      <c r="X836" s="90"/>
      <c r="Y836" s="90"/>
      <c r="Z836" s="90"/>
    </row>
    <row r="837" spans="1:26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  <c r="U837" s="90"/>
      <c r="V837" s="90"/>
      <c r="W837" s="90"/>
      <c r="X837" s="90"/>
      <c r="Y837" s="90"/>
      <c r="Z837" s="90"/>
    </row>
    <row r="838" spans="1:26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  <c r="U838" s="90"/>
      <c r="V838" s="90"/>
      <c r="W838" s="90"/>
      <c r="X838" s="90"/>
      <c r="Y838" s="90"/>
      <c r="Z838" s="90"/>
    </row>
    <row r="839" spans="1:26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  <c r="U839" s="90"/>
      <c r="V839" s="90"/>
      <c r="W839" s="90"/>
      <c r="X839" s="90"/>
      <c r="Y839" s="90"/>
      <c r="Z839" s="90"/>
    </row>
    <row r="840" spans="1:26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  <c r="U840" s="90"/>
      <c r="V840" s="90"/>
      <c r="W840" s="90"/>
      <c r="X840" s="90"/>
      <c r="Y840" s="90"/>
      <c r="Z840" s="90"/>
    </row>
    <row r="841" spans="1:26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  <c r="U841" s="90"/>
      <c r="V841" s="90"/>
      <c r="W841" s="90"/>
      <c r="X841" s="90"/>
      <c r="Y841" s="90"/>
      <c r="Z841" s="90"/>
    </row>
    <row r="842" spans="1:26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  <c r="U842" s="90"/>
      <c r="V842" s="90"/>
      <c r="W842" s="90"/>
      <c r="X842" s="90"/>
      <c r="Y842" s="90"/>
      <c r="Z842" s="90"/>
    </row>
    <row r="843" spans="1:26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  <c r="U843" s="90"/>
      <c r="V843" s="90"/>
      <c r="W843" s="90"/>
      <c r="X843" s="90"/>
      <c r="Y843" s="90"/>
      <c r="Z843" s="90"/>
    </row>
    <row r="844" spans="1:26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  <c r="U844" s="90"/>
      <c r="V844" s="90"/>
      <c r="W844" s="90"/>
      <c r="X844" s="90"/>
      <c r="Y844" s="90"/>
      <c r="Z844" s="90"/>
    </row>
    <row r="845" spans="1:26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  <c r="U845" s="90"/>
      <c r="V845" s="90"/>
      <c r="W845" s="90"/>
      <c r="X845" s="90"/>
      <c r="Y845" s="90"/>
      <c r="Z845" s="90"/>
    </row>
    <row r="846" spans="1:26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  <c r="U846" s="90"/>
      <c r="V846" s="90"/>
      <c r="W846" s="90"/>
      <c r="X846" s="90"/>
      <c r="Y846" s="90"/>
      <c r="Z846" s="90"/>
    </row>
    <row r="847" spans="1:26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  <c r="U847" s="90"/>
      <c r="V847" s="90"/>
      <c r="W847" s="90"/>
      <c r="X847" s="90"/>
      <c r="Y847" s="90"/>
      <c r="Z847" s="90"/>
    </row>
    <row r="848" spans="1:26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  <c r="U848" s="90"/>
      <c r="V848" s="90"/>
      <c r="W848" s="90"/>
      <c r="X848" s="90"/>
      <c r="Y848" s="90"/>
      <c r="Z848" s="90"/>
    </row>
    <row r="849" spans="1:26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  <c r="U849" s="90"/>
      <c r="V849" s="90"/>
      <c r="W849" s="90"/>
      <c r="X849" s="90"/>
      <c r="Y849" s="90"/>
      <c r="Z849" s="90"/>
    </row>
    <row r="850" spans="1:26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  <c r="U850" s="90"/>
      <c r="V850" s="90"/>
      <c r="W850" s="90"/>
      <c r="X850" s="90"/>
      <c r="Y850" s="90"/>
      <c r="Z850" s="90"/>
    </row>
    <row r="851" spans="1:26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  <c r="U851" s="90"/>
      <c r="V851" s="90"/>
      <c r="W851" s="90"/>
      <c r="X851" s="90"/>
      <c r="Y851" s="90"/>
      <c r="Z851" s="90"/>
    </row>
    <row r="852" spans="1:26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  <c r="U852" s="90"/>
      <c r="V852" s="90"/>
      <c r="W852" s="90"/>
      <c r="X852" s="90"/>
      <c r="Y852" s="90"/>
      <c r="Z852" s="90"/>
    </row>
    <row r="853" spans="1:26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  <c r="U853" s="90"/>
      <c r="V853" s="90"/>
      <c r="W853" s="90"/>
      <c r="X853" s="90"/>
      <c r="Y853" s="90"/>
      <c r="Z853" s="90"/>
    </row>
    <row r="854" spans="1:26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  <c r="U854" s="90"/>
      <c r="V854" s="90"/>
      <c r="W854" s="90"/>
      <c r="X854" s="90"/>
      <c r="Y854" s="90"/>
      <c r="Z854" s="90"/>
    </row>
    <row r="855" spans="1:26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  <c r="U855" s="90"/>
      <c r="V855" s="90"/>
      <c r="W855" s="90"/>
      <c r="X855" s="90"/>
      <c r="Y855" s="90"/>
      <c r="Z855" s="90"/>
    </row>
    <row r="856" spans="1:26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  <c r="U856" s="90"/>
      <c r="V856" s="90"/>
      <c r="W856" s="90"/>
      <c r="X856" s="90"/>
      <c r="Y856" s="90"/>
      <c r="Z856" s="90"/>
    </row>
    <row r="857" spans="1:26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  <c r="U857" s="90"/>
      <c r="V857" s="90"/>
      <c r="W857" s="90"/>
      <c r="X857" s="90"/>
      <c r="Y857" s="90"/>
      <c r="Z857" s="90"/>
    </row>
    <row r="858" spans="1:26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  <c r="U858" s="90"/>
      <c r="V858" s="90"/>
      <c r="W858" s="90"/>
      <c r="X858" s="90"/>
      <c r="Y858" s="90"/>
      <c r="Z858" s="90"/>
    </row>
    <row r="859" spans="1:26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  <c r="U859" s="90"/>
      <c r="V859" s="90"/>
      <c r="W859" s="90"/>
      <c r="X859" s="90"/>
      <c r="Y859" s="90"/>
      <c r="Z859" s="90"/>
    </row>
    <row r="860" spans="1:26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  <c r="U860" s="90"/>
      <c r="V860" s="90"/>
      <c r="W860" s="90"/>
      <c r="X860" s="90"/>
      <c r="Y860" s="90"/>
      <c r="Z860" s="90"/>
    </row>
    <row r="861" spans="1:26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  <c r="U861" s="90"/>
      <c r="V861" s="90"/>
      <c r="W861" s="90"/>
      <c r="X861" s="90"/>
      <c r="Y861" s="90"/>
      <c r="Z861" s="90"/>
    </row>
    <row r="862" spans="1:26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  <c r="U862" s="90"/>
      <c r="V862" s="90"/>
      <c r="W862" s="90"/>
      <c r="X862" s="90"/>
      <c r="Y862" s="90"/>
      <c r="Z862" s="90"/>
    </row>
    <row r="863" spans="1:26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  <c r="U863" s="90"/>
      <c r="V863" s="90"/>
      <c r="W863" s="90"/>
      <c r="X863" s="90"/>
      <c r="Y863" s="90"/>
      <c r="Z863" s="90"/>
    </row>
    <row r="864" spans="1:26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  <c r="U864" s="90"/>
      <c r="V864" s="90"/>
      <c r="W864" s="90"/>
      <c r="X864" s="90"/>
      <c r="Y864" s="90"/>
      <c r="Z864" s="90"/>
    </row>
    <row r="865" spans="1:26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  <c r="U865" s="90"/>
      <c r="V865" s="90"/>
      <c r="W865" s="90"/>
      <c r="X865" s="90"/>
      <c r="Y865" s="90"/>
      <c r="Z865" s="90"/>
    </row>
    <row r="866" spans="1:26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  <c r="U866" s="90"/>
      <c r="V866" s="90"/>
      <c r="W866" s="90"/>
      <c r="X866" s="90"/>
      <c r="Y866" s="90"/>
      <c r="Z866" s="90"/>
    </row>
    <row r="867" spans="1:26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  <c r="U867" s="90"/>
      <c r="V867" s="90"/>
      <c r="W867" s="90"/>
      <c r="X867" s="90"/>
      <c r="Y867" s="90"/>
      <c r="Z867" s="90"/>
    </row>
    <row r="868" spans="1:26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  <c r="U868" s="90"/>
      <c r="V868" s="90"/>
      <c r="W868" s="90"/>
      <c r="X868" s="90"/>
      <c r="Y868" s="90"/>
      <c r="Z868" s="90"/>
    </row>
    <row r="869" spans="1:26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  <c r="U869" s="90"/>
      <c r="V869" s="90"/>
      <c r="W869" s="90"/>
      <c r="X869" s="90"/>
      <c r="Y869" s="90"/>
      <c r="Z869" s="90"/>
    </row>
    <row r="870" spans="1:26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  <c r="U870" s="90"/>
      <c r="V870" s="90"/>
      <c r="W870" s="90"/>
      <c r="X870" s="90"/>
      <c r="Y870" s="90"/>
      <c r="Z870" s="90"/>
    </row>
    <row r="871" spans="1:26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  <c r="U871" s="90"/>
      <c r="V871" s="90"/>
      <c r="W871" s="90"/>
      <c r="X871" s="90"/>
      <c r="Y871" s="90"/>
      <c r="Z871" s="90"/>
    </row>
    <row r="872" spans="1:26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  <c r="U872" s="90"/>
      <c r="V872" s="90"/>
      <c r="W872" s="90"/>
      <c r="X872" s="90"/>
      <c r="Y872" s="90"/>
      <c r="Z872" s="90"/>
    </row>
    <row r="873" spans="1:26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  <c r="U873" s="90"/>
      <c r="V873" s="90"/>
      <c r="W873" s="90"/>
      <c r="X873" s="90"/>
      <c r="Y873" s="90"/>
      <c r="Z873" s="90"/>
    </row>
    <row r="874" spans="1:26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  <c r="U874" s="90"/>
      <c r="V874" s="90"/>
      <c r="W874" s="90"/>
      <c r="X874" s="90"/>
      <c r="Y874" s="90"/>
      <c r="Z874" s="90"/>
    </row>
    <row r="875" spans="1:26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  <c r="U875" s="90"/>
      <c r="V875" s="90"/>
      <c r="W875" s="90"/>
      <c r="X875" s="90"/>
      <c r="Y875" s="90"/>
      <c r="Z875" s="90"/>
    </row>
    <row r="876" spans="1:26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  <c r="U876" s="90"/>
      <c r="V876" s="90"/>
      <c r="W876" s="90"/>
      <c r="X876" s="90"/>
      <c r="Y876" s="90"/>
      <c r="Z876" s="90"/>
    </row>
    <row r="877" spans="1:26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  <c r="U877" s="90"/>
      <c r="V877" s="90"/>
      <c r="W877" s="90"/>
      <c r="X877" s="90"/>
      <c r="Y877" s="90"/>
      <c r="Z877" s="90"/>
    </row>
    <row r="878" spans="1:26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  <c r="U878" s="90"/>
      <c r="V878" s="90"/>
      <c r="W878" s="90"/>
      <c r="X878" s="90"/>
      <c r="Y878" s="90"/>
      <c r="Z878" s="90"/>
    </row>
    <row r="879" spans="1:26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  <c r="U879" s="90"/>
      <c r="V879" s="90"/>
      <c r="W879" s="90"/>
      <c r="X879" s="90"/>
      <c r="Y879" s="90"/>
      <c r="Z879" s="90"/>
    </row>
    <row r="880" spans="1:26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  <c r="U880" s="90"/>
      <c r="V880" s="90"/>
      <c r="W880" s="90"/>
      <c r="X880" s="90"/>
      <c r="Y880" s="90"/>
      <c r="Z880" s="90"/>
    </row>
    <row r="881" spans="1:26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  <c r="U881" s="90"/>
      <c r="V881" s="90"/>
      <c r="W881" s="90"/>
      <c r="X881" s="90"/>
      <c r="Y881" s="90"/>
      <c r="Z881" s="90"/>
    </row>
    <row r="882" spans="1:26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  <c r="U882" s="90"/>
      <c r="V882" s="90"/>
      <c r="W882" s="90"/>
      <c r="X882" s="90"/>
      <c r="Y882" s="90"/>
      <c r="Z882" s="90"/>
    </row>
    <row r="883" spans="1:26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  <c r="U883" s="90"/>
      <c r="V883" s="90"/>
      <c r="W883" s="90"/>
      <c r="X883" s="90"/>
      <c r="Y883" s="90"/>
      <c r="Z883" s="90"/>
    </row>
    <row r="884" spans="1:26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  <c r="U884" s="90"/>
      <c r="V884" s="90"/>
      <c r="W884" s="90"/>
      <c r="X884" s="90"/>
      <c r="Y884" s="90"/>
      <c r="Z884" s="90"/>
    </row>
    <row r="885" spans="1:26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  <c r="U885" s="90"/>
      <c r="V885" s="90"/>
      <c r="W885" s="90"/>
      <c r="X885" s="90"/>
      <c r="Y885" s="90"/>
      <c r="Z885" s="90"/>
    </row>
    <row r="886" spans="1:26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  <c r="U886" s="90"/>
      <c r="V886" s="90"/>
      <c r="W886" s="90"/>
      <c r="X886" s="90"/>
      <c r="Y886" s="90"/>
      <c r="Z886" s="90"/>
    </row>
    <row r="887" spans="1:26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  <c r="U887" s="90"/>
      <c r="V887" s="90"/>
      <c r="W887" s="90"/>
      <c r="X887" s="90"/>
      <c r="Y887" s="90"/>
      <c r="Z887" s="90"/>
    </row>
    <row r="888" spans="1:26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  <c r="U888" s="90"/>
      <c r="V888" s="90"/>
      <c r="W888" s="90"/>
      <c r="X888" s="90"/>
      <c r="Y888" s="90"/>
      <c r="Z888" s="90"/>
    </row>
    <row r="889" spans="1:26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  <c r="U889" s="90"/>
      <c r="V889" s="90"/>
      <c r="W889" s="90"/>
      <c r="X889" s="90"/>
      <c r="Y889" s="90"/>
      <c r="Z889" s="90"/>
    </row>
    <row r="890" spans="1:26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  <c r="U890" s="90"/>
      <c r="V890" s="90"/>
      <c r="W890" s="90"/>
      <c r="X890" s="90"/>
      <c r="Y890" s="90"/>
      <c r="Z890" s="90"/>
    </row>
    <row r="891" spans="1:26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  <c r="U891" s="90"/>
      <c r="V891" s="90"/>
      <c r="W891" s="90"/>
      <c r="X891" s="90"/>
      <c r="Y891" s="90"/>
      <c r="Z891" s="90"/>
    </row>
    <row r="892" spans="1:26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  <c r="U892" s="90"/>
      <c r="V892" s="90"/>
      <c r="W892" s="90"/>
      <c r="X892" s="90"/>
      <c r="Y892" s="90"/>
      <c r="Z892" s="90"/>
    </row>
    <row r="893" spans="1:26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  <c r="U893" s="90"/>
      <c r="V893" s="90"/>
      <c r="W893" s="90"/>
      <c r="X893" s="90"/>
      <c r="Y893" s="90"/>
      <c r="Z893" s="90"/>
    </row>
    <row r="894" spans="1:26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  <c r="U894" s="90"/>
      <c r="V894" s="90"/>
      <c r="W894" s="90"/>
      <c r="X894" s="90"/>
      <c r="Y894" s="90"/>
      <c r="Z894" s="90"/>
    </row>
    <row r="895" spans="1:26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  <c r="U895" s="90"/>
      <c r="V895" s="90"/>
      <c r="W895" s="90"/>
      <c r="X895" s="90"/>
      <c r="Y895" s="90"/>
      <c r="Z895" s="90"/>
    </row>
    <row r="896" spans="1:26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  <c r="U896" s="90"/>
      <c r="V896" s="90"/>
      <c r="W896" s="90"/>
      <c r="X896" s="90"/>
      <c r="Y896" s="90"/>
      <c r="Z896" s="90"/>
    </row>
    <row r="897" spans="1:26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  <c r="U897" s="90"/>
      <c r="V897" s="90"/>
      <c r="W897" s="90"/>
      <c r="X897" s="90"/>
      <c r="Y897" s="90"/>
      <c r="Z897" s="90"/>
    </row>
    <row r="898" spans="1:26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  <c r="U898" s="90"/>
      <c r="V898" s="90"/>
      <c r="W898" s="90"/>
      <c r="X898" s="90"/>
      <c r="Y898" s="90"/>
      <c r="Z898" s="90"/>
    </row>
    <row r="899" spans="1:26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  <c r="U899" s="90"/>
      <c r="V899" s="90"/>
      <c r="W899" s="90"/>
      <c r="X899" s="90"/>
      <c r="Y899" s="90"/>
      <c r="Z899" s="90"/>
    </row>
    <row r="900" spans="1:26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  <c r="U900" s="90"/>
      <c r="V900" s="90"/>
      <c r="W900" s="90"/>
      <c r="X900" s="90"/>
      <c r="Y900" s="90"/>
      <c r="Z900" s="90"/>
    </row>
    <row r="901" spans="1:26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  <c r="U901" s="90"/>
      <c r="V901" s="90"/>
      <c r="W901" s="90"/>
      <c r="X901" s="90"/>
      <c r="Y901" s="90"/>
      <c r="Z901" s="90"/>
    </row>
    <row r="902" spans="1:26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  <c r="U902" s="90"/>
      <c r="V902" s="90"/>
      <c r="W902" s="90"/>
      <c r="X902" s="90"/>
      <c r="Y902" s="90"/>
      <c r="Z902" s="90"/>
    </row>
    <row r="903" spans="1:26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  <c r="U903" s="90"/>
      <c r="V903" s="90"/>
      <c r="W903" s="90"/>
      <c r="X903" s="90"/>
      <c r="Y903" s="90"/>
      <c r="Z903" s="90"/>
    </row>
    <row r="904" spans="1:26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  <c r="U904" s="90"/>
      <c r="V904" s="90"/>
      <c r="W904" s="90"/>
      <c r="X904" s="90"/>
      <c r="Y904" s="90"/>
      <c r="Z904" s="90"/>
    </row>
    <row r="905" spans="1:26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  <c r="U905" s="90"/>
      <c r="V905" s="90"/>
      <c r="W905" s="90"/>
      <c r="X905" s="90"/>
      <c r="Y905" s="90"/>
      <c r="Z905" s="90"/>
    </row>
    <row r="906" spans="1:26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  <c r="U906" s="90"/>
      <c r="V906" s="90"/>
      <c r="W906" s="90"/>
      <c r="X906" s="90"/>
      <c r="Y906" s="90"/>
      <c r="Z906" s="90"/>
    </row>
    <row r="907" spans="1:26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  <c r="U907" s="90"/>
      <c r="V907" s="90"/>
      <c r="W907" s="90"/>
      <c r="X907" s="90"/>
      <c r="Y907" s="90"/>
      <c r="Z907" s="90"/>
    </row>
    <row r="908" spans="1:26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  <c r="U908" s="90"/>
      <c r="V908" s="90"/>
      <c r="W908" s="90"/>
      <c r="X908" s="90"/>
      <c r="Y908" s="90"/>
      <c r="Z908" s="90"/>
    </row>
    <row r="909" spans="1:26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  <c r="U909" s="90"/>
      <c r="V909" s="90"/>
      <c r="W909" s="90"/>
      <c r="X909" s="90"/>
      <c r="Y909" s="90"/>
      <c r="Z909" s="90"/>
    </row>
    <row r="910" spans="1:26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  <c r="U910" s="90"/>
      <c r="V910" s="90"/>
      <c r="W910" s="90"/>
      <c r="X910" s="90"/>
      <c r="Y910" s="90"/>
      <c r="Z910" s="90"/>
    </row>
    <row r="911" spans="1:26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  <c r="U911" s="90"/>
      <c r="V911" s="90"/>
      <c r="W911" s="90"/>
      <c r="X911" s="90"/>
      <c r="Y911" s="90"/>
      <c r="Z911" s="90"/>
    </row>
    <row r="912" spans="1:26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  <c r="U912" s="90"/>
      <c r="V912" s="90"/>
      <c r="W912" s="90"/>
      <c r="X912" s="90"/>
      <c r="Y912" s="90"/>
      <c r="Z912" s="90"/>
    </row>
    <row r="913" spans="1:26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  <c r="U913" s="90"/>
      <c r="V913" s="90"/>
      <c r="W913" s="90"/>
      <c r="X913" s="90"/>
      <c r="Y913" s="90"/>
      <c r="Z913" s="90"/>
    </row>
    <row r="914" spans="1:26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  <c r="U914" s="90"/>
      <c r="V914" s="90"/>
      <c r="W914" s="90"/>
      <c r="X914" s="90"/>
      <c r="Y914" s="90"/>
      <c r="Z914" s="90"/>
    </row>
    <row r="915" spans="1:26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  <c r="U915" s="90"/>
      <c r="V915" s="90"/>
      <c r="W915" s="90"/>
      <c r="X915" s="90"/>
      <c r="Y915" s="90"/>
      <c r="Z915" s="90"/>
    </row>
    <row r="916" spans="1:26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  <c r="U916" s="90"/>
      <c r="V916" s="90"/>
      <c r="W916" s="90"/>
      <c r="X916" s="90"/>
      <c r="Y916" s="90"/>
      <c r="Z916" s="90"/>
    </row>
    <row r="917" spans="1:26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  <c r="U917" s="90"/>
      <c r="V917" s="90"/>
      <c r="W917" s="90"/>
      <c r="X917" s="90"/>
      <c r="Y917" s="90"/>
      <c r="Z917" s="90"/>
    </row>
    <row r="918" spans="1:26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  <c r="U918" s="90"/>
      <c r="V918" s="90"/>
      <c r="W918" s="90"/>
      <c r="X918" s="90"/>
      <c r="Y918" s="90"/>
      <c r="Z918" s="90"/>
    </row>
    <row r="919" spans="1:26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  <c r="U919" s="90"/>
      <c r="V919" s="90"/>
      <c r="W919" s="90"/>
      <c r="X919" s="90"/>
      <c r="Y919" s="90"/>
      <c r="Z919" s="90"/>
    </row>
    <row r="920" spans="1:26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  <c r="U920" s="90"/>
      <c r="V920" s="90"/>
      <c r="W920" s="90"/>
      <c r="X920" s="90"/>
      <c r="Y920" s="90"/>
      <c r="Z920" s="90"/>
    </row>
    <row r="921" spans="1:26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  <c r="U921" s="90"/>
      <c r="V921" s="90"/>
      <c r="W921" s="90"/>
      <c r="X921" s="90"/>
      <c r="Y921" s="90"/>
      <c r="Z921" s="90"/>
    </row>
    <row r="922" spans="1:26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  <c r="U922" s="90"/>
      <c r="V922" s="90"/>
      <c r="W922" s="90"/>
      <c r="X922" s="90"/>
      <c r="Y922" s="90"/>
      <c r="Z922" s="90"/>
    </row>
    <row r="923" spans="1:26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  <c r="U923" s="90"/>
      <c r="V923" s="90"/>
      <c r="W923" s="90"/>
      <c r="X923" s="90"/>
      <c r="Y923" s="90"/>
      <c r="Z923" s="90"/>
    </row>
    <row r="924" spans="1:26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  <c r="U924" s="90"/>
      <c r="V924" s="90"/>
      <c r="W924" s="90"/>
      <c r="X924" s="90"/>
      <c r="Y924" s="90"/>
      <c r="Z924" s="90"/>
    </row>
    <row r="925" spans="1:26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  <c r="U925" s="90"/>
      <c r="V925" s="90"/>
      <c r="W925" s="90"/>
      <c r="X925" s="90"/>
      <c r="Y925" s="90"/>
      <c r="Z925" s="90"/>
    </row>
    <row r="926" spans="1:26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  <c r="U926" s="90"/>
      <c r="V926" s="90"/>
      <c r="W926" s="90"/>
      <c r="X926" s="90"/>
      <c r="Y926" s="90"/>
      <c r="Z926" s="90"/>
    </row>
    <row r="927" spans="1:26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  <c r="U927" s="90"/>
      <c r="V927" s="90"/>
      <c r="W927" s="90"/>
      <c r="X927" s="90"/>
      <c r="Y927" s="90"/>
      <c r="Z927" s="90"/>
    </row>
    <row r="928" spans="1:26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  <c r="U928" s="90"/>
      <c r="V928" s="90"/>
      <c r="W928" s="90"/>
      <c r="X928" s="90"/>
      <c r="Y928" s="90"/>
      <c r="Z928" s="90"/>
    </row>
    <row r="929" spans="1:26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  <c r="U929" s="90"/>
      <c r="V929" s="90"/>
      <c r="W929" s="90"/>
      <c r="X929" s="90"/>
      <c r="Y929" s="90"/>
      <c r="Z929" s="90"/>
    </row>
    <row r="930" spans="1:26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  <c r="U930" s="90"/>
      <c r="V930" s="90"/>
      <c r="W930" s="90"/>
      <c r="X930" s="90"/>
      <c r="Y930" s="90"/>
      <c r="Z930" s="90"/>
    </row>
    <row r="931" spans="1:26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  <c r="U931" s="90"/>
      <c r="V931" s="90"/>
      <c r="W931" s="90"/>
      <c r="X931" s="90"/>
      <c r="Y931" s="90"/>
      <c r="Z931" s="90"/>
    </row>
    <row r="932" spans="1:26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  <c r="U932" s="90"/>
      <c r="V932" s="90"/>
      <c r="W932" s="90"/>
      <c r="X932" s="90"/>
      <c r="Y932" s="90"/>
      <c r="Z932" s="90"/>
    </row>
    <row r="933" spans="1:26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  <c r="U933" s="90"/>
      <c r="V933" s="90"/>
      <c r="W933" s="90"/>
      <c r="X933" s="90"/>
      <c r="Y933" s="90"/>
      <c r="Z933" s="90"/>
    </row>
    <row r="934" spans="1:26" x14ac:dyDescent="0.25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0"/>
      <c r="T934" s="90"/>
      <c r="U934" s="90"/>
      <c r="V934" s="90"/>
      <c r="W934" s="90"/>
      <c r="X934" s="90"/>
      <c r="Y934" s="90"/>
      <c r="Z934" s="90"/>
    </row>
    <row r="935" spans="1:26" x14ac:dyDescent="0.25">
      <c r="A935" s="90"/>
      <c r="B935" s="90"/>
      <c r="C935" s="90"/>
      <c r="D935" s="90"/>
      <c r="E935" s="90"/>
      <c r="F935" s="90"/>
      <c r="G935" s="90"/>
      <c r="H935" s="90"/>
      <c r="I935" s="90"/>
      <c r="J935" s="90"/>
      <c r="K935" s="90"/>
      <c r="L935" s="90"/>
      <c r="M935" s="90"/>
      <c r="N935" s="90"/>
      <c r="O935" s="90"/>
      <c r="P935" s="90"/>
      <c r="Q935" s="90"/>
      <c r="R935" s="90"/>
      <c r="S935" s="90"/>
      <c r="T935" s="90"/>
      <c r="U935" s="90"/>
      <c r="V935" s="90"/>
      <c r="W935" s="90"/>
      <c r="X935" s="90"/>
      <c r="Y935" s="90"/>
      <c r="Z935" s="90"/>
    </row>
    <row r="936" spans="1:26" x14ac:dyDescent="0.25">
      <c r="A936" s="90"/>
      <c r="B936" s="90"/>
      <c r="C936" s="90"/>
      <c r="D936" s="90"/>
      <c r="E936" s="90"/>
      <c r="F936" s="90"/>
      <c r="G936" s="90"/>
      <c r="H936" s="90"/>
      <c r="I936" s="90"/>
      <c r="J936" s="90"/>
      <c r="K936" s="90"/>
      <c r="L936" s="90"/>
      <c r="M936" s="90"/>
      <c r="N936" s="90"/>
      <c r="O936" s="90"/>
      <c r="P936" s="90"/>
      <c r="Q936" s="90"/>
      <c r="R936" s="90"/>
      <c r="S936" s="90"/>
      <c r="T936" s="90"/>
      <c r="U936" s="90"/>
      <c r="V936" s="90"/>
      <c r="W936" s="90"/>
      <c r="X936" s="90"/>
      <c r="Y936" s="90"/>
      <c r="Z936" s="90"/>
    </row>
    <row r="937" spans="1:26" x14ac:dyDescent="0.25">
      <c r="A937" s="90"/>
      <c r="B937" s="90"/>
      <c r="C937" s="90"/>
      <c r="D937" s="90"/>
      <c r="E937" s="90"/>
      <c r="F937" s="90"/>
      <c r="G937" s="90"/>
      <c r="H937" s="90"/>
      <c r="I937" s="90"/>
      <c r="J937" s="90"/>
      <c r="K937" s="90"/>
      <c r="L937" s="90"/>
      <c r="M937" s="90"/>
      <c r="N937" s="90"/>
      <c r="O937" s="90"/>
      <c r="P937" s="90"/>
      <c r="Q937" s="90"/>
      <c r="R937" s="90"/>
      <c r="S937" s="90"/>
      <c r="T937" s="90"/>
      <c r="U937" s="90"/>
      <c r="V937" s="90"/>
      <c r="W937" s="90"/>
      <c r="X937" s="90"/>
      <c r="Y937" s="90"/>
      <c r="Z937" s="90"/>
    </row>
    <row r="938" spans="1:26" x14ac:dyDescent="0.25">
      <c r="A938" s="90"/>
      <c r="B938" s="90"/>
      <c r="C938" s="90"/>
      <c r="D938" s="90"/>
      <c r="E938" s="90"/>
      <c r="F938" s="90"/>
      <c r="G938" s="90"/>
      <c r="H938" s="90"/>
      <c r="I938" s="90"/>
      <c r="J938" s="90"/>
      <c r="K938" s="90"/>
      <c r="L938" s="90"/>
      <c r="M938" s="90"/>
      <c r="N938" s="90"/>
      <c r="O938" s="90"/>
      <c r="P938" s="90"/>
      <c r="Q938" s="90"/>
      <c r="R938" s="90"/>
      <c r="S938" s="90"/>
      <c r="T938" s="90"/>
      <c r="U938" s="90"/>
      <c r="V938" s="90"/>
      <c r="W938" s="90"/>
      <c r="X938" s="90"/>
      <c r="Y938" s="90"/>
      <c r="Z938" s="90"/>
    </row>
    <row r="939" spans="1:26" x14ac:dyDescent="0.25">
      <c r="A939" s="90"/>
      <c r="B939" s="90"/>
      <c r="C939" s="90"/>
      <c r="D939" s="90"/>
      <c r="E939" s="90"/>
      <c r="F939" s="90"/>
      <c r="G939" s="90"/>
      <c r="H939" s="90"/>
      <c r="I939" s="90"/>
      <c r="J939" s="90"/>
      <c r="K939" s="90"/>
      <c r="L939" s="90"/>
      <c r="M939" s="90"/>
      <c r="N939" s="90"/>
      <c r="O939" s="90"/>
      <c r="P939" s="90"/>
      <c r="Q939" s="90"/>
      <c r="R939" s="90"/>
      <c r="S939" s="90"/>
      <c r="T939" s="90"/>
      <c r="U939" s="90"/>
      <c r="V939" s="90"/>
      <c r="W939" s="90"/>
      <c r="X939" s="90"/>
      <c r="Y939" s="90"/>
      <c r="Z939" s="90"/>
    </row>
    <row r="940" spans="1:26" x14ac:dyDescent="0.25">
      <c r="A940" s="90"/>
      <c r="B940" s="90"/>
      <c r="C940" s="90"/>
      <c r="D940" s="90"/>
      <c r="E940" s="90"/>
      <c r="F940" s="90"/>
      <c r="G940" s="90"/>
      <c r="H940" s="90"/>
      <c r="I940" s="90"/>
      <c r="J940" s="90"/>
      <c r="K940" s="90"/>
      <c r="L940" s="90"/>
      <c r="M940" s="90"/>
      <c r="N940" s="90"/>
      <c r="O940" s="90"/>
      <c r="P940" s="90"/>
      <c r="Q940" s="90"/>
      <c r="R940" s="90"/>
      <c r="S940" s="90"/>
      <c r="T940" s="90"/>
      <c r="U940" s="90"/>
      <c r="V940" s="90"/>
      <c r="W940" s="90"/>
      <c r="X940" s="90"/>
      <c r="Y940" s="90"/>
      <c r="Z940" s="90"/>
    </row>
    <row r="941" spans="1:26" x14ac:dyDescent="0.25">
      <c r="A941" s="90"/>
      <c r="B941" s="90"/>
      <c r="C941" s="90"/>
      <c r="D941" s="90"/>
      <c r="E941" s="90"/>
      <c r="F941" s="90"/>
      <c r="G941" s="90"/>
      <c r="H941" s="90"/>
      <c r="I941" s="90"/>
      <c r="J941" s="90"/>
      <c r="K941" s="90"/>
      <c r="L941" s="90"/>
      <c r="M941" s="90"/>
      <c r="N941" s="90"/>
      <c r="O941" s="90"/>
      <c r="P941" s="90"/>
      <c r="Q941" s="90"/>
      <c r="R941" s="90"/>
      <c r="S941" s="90"/>
      <c r="T941" s="90"/>
      <c r="U941" s="90"/>
      <c r="V941" s="90"/>
      <c r="W941" s="90"/>
      <c r="X941" s="90"/>
      <c r="Y941" s="90"/>
      <c r="Z941" s="90"/>
    </row>
    <row r="942" spans="1:26" x14ac:dyDescent="0.25">
      <c r="A942" s="90"/>
      <c r="B942" s="90"/>
      <c r="C942" s="90"/>
      <c r="D942" s="90"/>
      <c r="E942" s="90"/>
      <c r="F942" s="90"/>
      <c r="G942" s="90"/>
      <c r="H942" s="90"/>
      <c r="I942" s="90"/>
      <c r="J942" s="90"/>
      <c r="K942" s="90"/>
      <c r="L942" s="90"/>
      <c r="M942" s="90"/>
      <c r="N942" s="90"/>
      <c r="O942" s="90"/>
      <c r="P942" s="90"/>
      <c r="Q942" s="90"/>
      <c r="R942" s="90"/>
      <c r="S942" s="90"/>
      <c r="T942" s="90"/>
      <c r="U942" s="90"/>
      <c r="V942" s="90"/>
      <c r="W942" s="90"/>
      <c r="X942" s="90"/>
      <c r="Y942" s="90"/>
      <c r="Z942" s="90"/>
    </row>
    <row r="943" spans="1:26" x14ac:dyDescent="0.25">
      <c r="A943" s="90"/>
      <c r="B943" s="90"/>
      <c r="C943" s="90"/>
      <c r="D943" s="90"/>
      <c r="E943" s="90"/>
      <c r="F943" s="90"/>
      <c r="G943" s="90"/>
      <c r="H943" s="90"/>
      <c r="I943" s="90"/>
      <c r="J943" s="90"/>
      <c r="K943" s="90"/>
      <c r="L943" s="90"/>
      <c r="M943" s="90"/>
      <c r="N943" s="90"/>
      <c r="O943" s="90"/>
      <c r="P943" s="90"/>
      <c r="Q943" s="90"/>
      <c r="R943" s="90"/>
      <c r="S943" s="90"/>
      <c r="T943" s="90"/>
      <c r="U943" s="90"/>
      <c r="V943" s="90"/>
      <c r="W943" s="90"/>
      <c r="X943" s="90"/>
      <c r="Y943" s="90"/>
      <c r="Z943" s="90"/>
    </row>
    <row r="944" spans="1:26" x14ac:dyDescent="0.25">
      <c r="A944" s="90"/>
      <c r="B944" s="90"/>
      <c r="C944" s="90"/>
      <c r="D944" s="90"/>
      <c r="E944" s="90"/>
      <c r="F944" s="90"/>
      <c r="G944" s="90"/>
      <c r="H944" s="90"/>
      <c r="I944" s="90"/>
      <c r="J944" s="90"/>
      <c r="K944" s="90"/>
      <c r="L944" s="90"/>
      <c r="M944" s="90"/>
      <c r="N944" s="90"/>
      <c r="O944" s="90"/>
      <c r="P944" s="90"/>
      <c r="Q944" s="90"/>
      <c r="R944" s="90"/>
      <c r="S944" s="90"/>
      <c r="T944" s="90"/>
      <c r="U944" s="90"/>
      <c r="V944" s="90"/>
      <c r="W944" s="90"/>
      <c r="X944" s="90"/>
      <c r="Y944" s="90"/>
      <c r="Z944" s="90"/>
    </row>
    <row r="945" spans="1:26" x14ac:dyDescent="0.25">
      <c r="A945" s="90"/>
      <c r="B945" s="90"/>
      <c r="C945" s="90"/>
      <c r="D945" s="90"/>
      <c r="E945" s="90"/>
      <c r="F945" s="90"/>
      <c r="G945" s="90"/>
      <c r="H945" s="90"/>
      <c r="I945" s="90"/>
      <c r="J945" s="90"/>
      <c r="K945" s="90"/>
      <c r="L945" s="90"/>
      <c r="M945" s="90"/>
      <c r="N945" s="90"/>
      <c r="O945" s="90"/>
      <c r="P945" s="90"/>
      <c r="Q945" s="90"/>
      <c r="R945" s="90"/>
      <c r="S945" s="90"/>
      <c r="T945" s="90"/>
      <c r="U945" s="90"/>
      <c r="V945" s="90"/>
      <c r="W945" s="90"/>
      <c r="X945" s="90"/>
      <c r="Y945" s="90"/>
      <c r="Z945" s="90"/>
    </row>
    <row r="946" spans="1:26" x14ac:dyDescent="0.25">
      <c r="A946" s="90"/>
      <c r="B946" s="90"/>
      <c r="C946" s="90"/>
      <c r="D946" s="90"/>
      <c r="E946" s="90"/>
      <c r="F946" s="90"/>
      <c r="G946" s="90"/>
      <c r="H946" s="90"/>
      <c r="I946" s="90"/>
      <c r="J946" s="90"/>
      <c r="K946" s="90"/>
      <c r="L946" s="90"/>
      <c r="M946" s="90"/>
      <c r="N946" s="90"/>
      <c r="O946" s="90"/>
      <c r="P946" s="90"/>
      <c r="Q946" s="90"/>
      <c r="R946" s="90"/>
      <c r="S946" s="90"/>
      <c r="T946" s="90"/>
      <c r="U946" s="90"/>
      <c r="V946" s="90"/>
      <c r="W946" s="90"/>
      <c r="X946" s="90"/>
      <c r="Y946" s="90"/>
      <c r="Z946" s="90"/>
    </row>
    <row r="947" spans="1:26" x14ac:dyDescent="0.25">
      <c r="A947" s="90"/>
      <c r="B947" s="90"/>
      <c r="C947" s="90"/>
      <c r="D947" s="90"/>
      <c r="E947" s="90"/>
      <c r="F947" s="90"/>
      <c r="G947" s="90"/>
      <c r="H947" s="90"/>
      <c r="I947" s="90"/>
      <c r="J947" s="90"/>
      <c r="K947" s="90"/>
      <c r="L947" s="90"/>
      <c r="M947" s="90"/>
      <c r="N947" s="90"/>
      <c r="O947" s="90"/>
      <c r="P947" s="90"/>
      <c r="Q947" s="90"/>
      <c r="R947" s="90"/>
      <c r="S947" s="90"/>
      <c r="T947" s="90"/>
      <c r="U947" s="90"/>
      <c r="V947" s="90"/>
      <c r="W947" s="90"/>
      <c r="X947" s="90"/>
      <c r="Y947" s="90"/>
      <c r="Z947" s="90"/>
    </row>
    <row r="948" spans="1:26" x14ac:dyDescent="0.25">
      <c r="A948" s="90"/>
      <c r="B948" s="90"/>
      <c r="C948" s="90"/>
      <c r="D948" s="90"/>
      <c r="E948" s="90"/>
      <c r="F948" s="90"/>
      <c r="G948" s="90"/>
      <c r="H948" s="90"/>
      <c r="I948" s="90"/>
      <c r="J948" s="90"/>
      <c r="K948" s="90"/>
      <c r="L948" s="90"/>
      <c r="M948" s="90"/>
      <c r="N948" s="90"/>
      <c r="O948" s="90"/>
      <c r="P948" s="90"/>
      <c r="Q948" s="90"/>
      <c r="R948" s="90"/>
      <c r="S948" s="90"/>
      <c r="T948" s="90"/>
      <c r="U948" s="90"/>
      <c r="V948" s="90"/>
      <c r="W948" s="90"/>
      <c r="X948" s="90"/>
      <c r="Y948" s="90"/>
      <c r="Z948" s="90"/>
    </row>
    <row r="949" spans="1:26" x14ac:dyDescent="0.25">
      <c r="A949" s="90"/>
      <c r="B949" s="90"/>
      <c r="C949" s="90"/>
      <c r="D949" s="90"/>
      <c r="E949" s="90"/>
      <c r="F949" s="90"/>
      <c r="G949" s="90"/>
      <c r="H949" s="90"/>
      <c r="I949" s="90"/>
      <c r="J949" s="90"/>
      <c r="K949" s="90"/>
      <c r="L949" s="90"/>
      <c r="M949" s="90"/>
      <c r="N949" s="90"/>
      <c r="O949" s="90"/>
      <c r="P949" s="90"/>
      <c r="Q949" s="90"/>
      <c r="R949" s="90"/>
      <c r="S949" s="90"/>
      <c r="T949" s="90"/>
      <c r="U949" s="90"/>
      <c r="V949" s="90"/>
      <c r="W949" s="90"/>
      <c r="X949" s="90"/>
      <c r="Y949" s="90"/>
      <c r="Z949" s="90"/>
    </row>
    <row r="950" spans="1:26" x14ac:dyDescent="0.25">
      <c r="A950" s="90"/>
      <c r="B950" s="90"/>
      <c r="C950" s="90"/>
      <c r="D950" s="90"/>
      <c r="E950" s="90"/>
      <c r="F950" s="90"/>
      <c r="G950" s="90"/>
      <c r="H950" s="90"/>
      <c r="I950" s="90"/>
      <c r="J950" s="90"/>
      <c r="K950" s="90"/>
      <c r="L950" s="90"/>
      <c r="M950" s="90"/>
      <c r="N950" s="90"/>
      <c r="O950" s="90"/>
      <c r="P950" s="90"/>
      <c r="Q950" s="90"/>
      <c r="R950" s="90"/>
      <c r="S950" s="90"/>
      <c r="T950" s="90"/>
      <c r="U950" s="90"/>
      <c r="V950" s="90"/>
      <c r="W950" s="90"/>
      <c r="X950" s="90"/>
      <c r="Y950" s="90"/>
      <c r="Z950" s="90"/>
    </row>
    <row r="951" spans="1:26" x14ac:dyDescent="0.25">
      <c r="A951" s="90"/>
      <c r="B951" s="90"/>
      <c r="C951" s="90"/>
      <c r="D951" s="90"/>
      <c r="E951" s="90"/>
      <c r="F951" s="90"/>
      <c r="G951" s="90"/>
      <c r="H951" s="90"/>
      <c r="I951" s="90"/>
      <c r="J951" s="90"/>
      <c r="K951" s="90"/>
      <c r="L951" s="90"/>
      <c r="M951" s="90"/>
      <c r="N951" s="90"/>
      <c r="O951" s="90"/>
      <c r="P951" s="90"/>
      <c r="Q951" s="90"/>
      <c r="R951" s="90"/>
      <c r="S951" s="90"/>
      <c r="T951" s="90"/>
      <c r="U951" s="90"/>
      <c r="V951" s="90"/>
      <c r="W951" s="90"/>
      <c r="X951" s="90"/>
      <c r="Y951" s="90"/>
      <c r="Z951" s="90"/>
    </row>
    <row r="952" spans="1:26" x14ac:dyDescent="0.25">
      <c r="A952" s="90"/>
      <c r="B952" s="90"/>
      <c r="C952" s="90"/>
      <c r="D952" s="90"/>
      <c r="E952" s="90"/>
      <c r="F952" s="90"/>
      <c r="G952" s="90"/>
      <c r="H952" s="90"/>
      <c r="I952" s="90"/>
      <c r="J952" s="90"/>
      <c r="K952" s="90"/>
      <c r="L952" s="90"/>
      <c r="M952" s="90"/>
      <c r="N952" s="90"/>
      <c r="O952" s="90"/>
      <c r="P952" s="90"/>
      <c r="Q952" s="90"/>
      <c r="R952" s="90"/>
      <c r="S952" s="90"/>
      <c r="T952" s="90"/>
      <c r="U952" s="90"/>
      <c r="V952" s="90"/>
      <c r="W952" s="90"/>
      <c r="X952" s="90"/>
      <c r="Y952" s="90"/>
      <c r="Z952" s="90"/>
    </row>
    <row r="953" spans="1:26" x14ac:dyDescent="0.25">
      <c r="A953" s="90"/>
      <c r="B953" s="90"/>
      <c r="C953" s="90"/>
      <c r="D953" s="90"/>
      <c r="E953" s="90"/>
      <c r="F953" s="90"/>
      <c r="G953" s="90"/>
      <c r="H953" s="90"/>
      <c r="I953" s="90"/>
      <c r="J953" s="90"/>
      <c r="K953" s="90"/>
      <c r="L953" s="90"/>
      <c r="M953" s="90"/>
      <c r="N953" s="90"/>
      <c r="O953" s="90"/>
      <c r="P953" s="90"/>
      <c r="Q953" s="90"/>
      <c r="R953" s="90"/>
      <c r="S953" s="90"/>
      <c r="T953" s="90"/>
      <c r="U953" s="90"/>
      <c r="V953" s="90"/>
      <c r="W953" s="90"/>
      <c r="X953" s="90"/>
      <c r="Y953" s="90"/>
      <c r="Z953" s="90"/>
    </row>
    <row r="954" spans="1:26" x14ac:dyDescent="0.25">
      <c r="A954" s="90"/>
      <c r="B954" s="90"/>
      <c r="C954" s="90"/>
      <c r="D954" s="90"/>
      <c r="E954" s="90"/>
      <c r="F954" s="90"/>
      <c r="G954" s="90"/>
      <c r="H954" s="90"/>
      <c r="I954" s="90"/>
      <c r="J954" s="90"/>
      <c r="K954" s="90"/>
      <c r="L954" s="90"/>
      <c r="M954" s="90"/>
      <c r="N954" s="90"/>
      <c r="O954" s="90"/>
      <c r="P954" s="90"/>
      <c r="Q954" s="90"/>
      <c r="R954" s="90"/>
      <c r="S954" s="90"/>
      <c r="T954" s="90"/>
      <c r="U954" s="90"/>
      <c r="V954" s="90"/>
      <c r="W954" s="90"/>
      <c r="X954" s="90"/>
      <c r="Y954" s="90"/>
      <c r="Z954" s="90"/>
    </row>
    <row r="955" spans="1:26" x14ac:dyDescent="0.25">
      <c r="A955" s="90"/>
      <c r="B955" s="90"/>
      <c r="C955" s="90"/>
      <c r="D955" s="90"/>
      <c r="E955" s="90"/>
      <c r="F955" s="90"/>
      <c r="G955" s="90"/>
      <c r="H955" s="90"/>
      <c r="I955" s="90"/>
      <c r="J955" s="90"/>
      <c r="K955" s="90"/>
      <c r="L955" s="90"/>
      <c r="M955" s="90"/>
      <c r="N955" s="90"/>
      <c r="O955" s="90"/>
      <c r="P955" s="90"/>
      <c r="Q955" s="90"/>
      <c r="R955" s="90"/>
      <c r="S955" s="90"/>
      <c r="T955" s="90"/>
      <c r="U955" s="90"/>
      <c r="V955" s="90"/>
      <c r="W955" s="90"/>
      <c r="X955" s="90"/>
      <c r="Y955" s="90"/>
      <c r="Z955" s="90"/>
    </row>
    <row r="956" spans="1:26" x14ac:dyDescent="0.25">
      <c r="A956" s="90"/>
      <c r="B956" s="90"/>
      <c r="C956" s="90"/>
      <c r="D956" s="90"/>
      <c r="E956" s="90"/>
      <c r="F956" s="90"/>
      <c r="G956" s="90"/>
      <c r="H956" s="90"/>
      <c r="I956" s="90"/>
      <c r="J956" s="90"/>
      <c r="K956" s="90"/>
      <c r="L956" s="90"/>
      <c r="M956" s="90"/>
      <c r="N956" s="90"/>
      <c r="O956" s="90"/>
      <c r="P956" s="90"/>
      <c r="Q956" s="90"/>
      <c r="R956" s="90"/>
      <c r="S956" s="90"/>
      <c r="T956" s="90"/>
      <c r="U956" s="90"/>
      <c r="V956" s="90"/>
      <c r="W956" s="90"/>
      <c r="X956" s="90"/>
      <c r="Y956" s="90"/>
      <c r="Z956" s="90"/>
    </row>
    <row r="957" spans="1:26" x14ac:dyDescent="0.25">
      <c r="A957" s="90"/>
      <c r="B957" s="90"/>
      <c r="C957" s="90"/>
      <c r="D957" s="90"/>
      <c r="E957" s="90"/>
      <c r="F957" s="90"/>
      <c r="G957" s="90"/>
      <c r="H957" s="90"/>
      <c r="I957" s="90"/>
      <c r="J957" s="90"/>
      <c r="K957" s="90"/>
      <c r="L957" s="90"/>
      <c r="M957" s="90"/>
      <c r="N957" s="90"/>
      <c r="O957" s="90"/>
      <c r="P957" s="90"/>
      <c r="Q957" s="90"/>
      <c r="R957" s="90"/>
      <c r="S957" s="90"/>
      <c r="T957" s="90"/>
      <c r="U957" s="90"/>
      <c r="V957" s="90"/>
      <c r="W957" s="90"/>
      <c r="X957" s="90"/>
      <c r="Y957" s="90"/>
      <c r="Z957" s="90"/>
    </row>
    <row r="958" spans="1:26" x14ac:dyDescent="0.25">
      <c r="A958" s="90"/>
      <c r="B958" s="90"/>
      <c r="C958" s="90"/>
      <c r="D958" s="90"/>
      <c r="E958" s="90"/>
      <c r="F958" s="90"/>
      <c r="G958" s="90"/>
      <c r="H958" s="90"/>
      <c r="I958" s="90"/>
      <c r="J958" s="90"/>
      <c r="K958" s="90"/>
      <c r="L958" s="90"/>
      <c r="M958" s="90"/>
      <c r="N958" s="90"/>
      <c r="O958" s="90"/>
      <c r="P958" s="90"/>
      <c r="Q958" s="90"/>
      <c r="R958" s="90"/>
      <c r="S958" s="90"/>
      <c r="T958" s="90"/>
      <c r="U958" s="90"/>
      <c r="V958" s="90"/>
      <c r="W958" s="90"/>
      <c r="X958" s="90"/>
      <c r="Y958" s="90"/>
      <c r="Z958" s="90"/>
    </row>
    <row r="959" spans="1:26" x14ac:dyDescent="0.25">
      <c r="A959" s="90"/>
      <c r="B959" s="90"/>
      <c r="C959" s="90"/>
      <c r="D959" s="90"/>
      <c r="E959" s="90"/>
      <c r="F959" s="90"/>
      <c r="G959" s="90"/>
      <c r="H959" s="90"/>
      <c r="I959" s="90"/>
      <c r="J959" s="90"/>
      <c r="K959" s="90"/>
      <c r="L959" s="90"/>
      <c r="M959" s="90"/>
      <c r="N959" s="90"/>
      <c r="O959" s="90"/>
      <c r="P959" s="90"/>
      <c r="Q959" s="90"/>
      <c r="R959" s="90"/>
      <c r="S959" s="90"/>
      <c r="T959" s="90"/>
      <c r="U959" s="90"/>
      <c r="V959" s="90"/>
      <c r="W959" s="90"/>
      <c r="X959" s="90"/>
      <c r="Y959" s="90"/>
      <c r="Z959" s="90"/>
    </row>
    <row r="960" spans="1:26" x14ac:dyDescent="0.25">
      <c r="A960" s="90"/>
      <c r="B960" s="90"/>
      <c r="C960" s="90"/>
      <c r="D960" s="90"/>
      <c r="E960" s="90"/>
      <c r="F960" s="90"/>
      <c r="G960" s="90"/>
      <c r="H960" s="90"/>
      <c r="I960" s="90"/>
      <c r="J960" s="90"/>
      <c r="K960" s="90"/>
      <c r="L960" s="90"/>
      <c r="M960" s="90"/>
      <c r="N960" s="90"/>
      <c r="O960" s="90"/>
      <c r="P960" s="90"/>
      <c r="Q960" s="90"/>
      <c r="R960" s="90"/>
      <c r="S960" s="90"/>
      <c r="T960" s="90"/>
      <c r="U960" s="90"/>
      <c r="V960" s="90"/>
      <c r="W960" s="90"/>
      <c r="X960" s="90"/>
      <c r="Y960" s="90"/>
      <c r="Z960" s="90"/>
    </row>
    <row r="961" spans="1:26" x14ac:dyDescent="0.25">
      <c r="A961" s="90"/>
      <c r="B961" s="90"/>
      <c r="C961" s="90"/>
      <c r="D961" s="90"/>
      <c r="E961" s="90"/>
      <c r="F961" s="90"/>
      <c r="G961" s="90"/>
      <c r="H961" s="90"/>
      <c r="I961" s="90"/>
      <c r="J961" s="90"/>
      <c r="K961" s="90"/>
      <c r="L961" s="90"/>
      <c r="M961" s="90"/>
      <c r="N961" s="90"/>
      <c r="O961" s="90"/>
      <c r="P961" s="90"/>
      <c r="Q961" s="90"/>
      <c r="R961" s="90"/>
      <c r="S961" s="90"/>
      <c r="T961" s="90"/>
      <c r="U961" s="90"/>
      <c r="V961" s="90"/>
      <c r="W961" s="90"/>
      <c r="X961" s="90"/>
      <c r="Y961" s="90"/>
      <c r="Z961" s="90"/>
    </row>
    <row r="962" spans="1:26" x14ac:dyDescent="0.25">
      <c r="A962" s="90"/>
      <c r="B962" s="90"/>
      <c r="C962" s="90"/>
      <c r="D962" s="90"/>
      <c r="E962" s="90"/>
      <c r="F962" s="90"/>
      <c r="G962" s="90"/>
      <c r="H962" s="90"/>
      <c r="I962" s="90"/>
      <c r="J962" s="90"/>
      <c r="K962" s="90"/>
      <c r="L962" s="90"/>
      <c r="M962" s="90"/>
      <c r="N962" s="90"/>
      <c r="O962" s="90"/>
      <c r="P962" s="90"/>
      <c r="Q962" s="90"/>
      <c r="R962" s="90"/>
      <c r="S962" s="90"/>
      <c r="T962" s="90"/>
      <c r="U962" s="90"/>
      <c r="V962" s="90"/>
      <c r="W962" s="90"/>
      <c r="X962" s="90"/>
      <c r="Y962" s="90"/>
      <c r="Z962" s="90"/>
    </row>
    <row r="963" spans="1:26" x14ac:dyDescent="0.25">
      <c r="A963" s="90"/>
      <c r="B963" s="90"/>
      <c r="C963" s="90"/>
      <c r="D963" s="90"/>
      <c r="E963" s="90"/>
      <c r="F963" s="90"/>
      <c r="G963" s="90"/>
      <c r="H963" s="90"/>
      <c r="I963" s="90"/>
      <c r="J963" s="90"/>
      <c r="K963" s="90"/>
      <c r="L963" s="90"/>
      <c r="M963" s="90"/>
      <c r="N963" s="90"/>
      <c r="O963" s="90"/>
      <c r="P963" s="90"/>
      <c r="Q963" s="90"/>
      <c r="R963" s="90"/>
      <c r="S963" s="90"/>
      <c r="T963" s="90"/>
      <c r="U963" s="90"/>
      <c r="V963" s="90"/>
      <c r="W963" s="90"/>
      <c r="X963" s="90"/>
      <c r="Y963" s="90"/>
      <c r="Z963" s="90"/>
    </row>
    <row r="964" spans="1:26" x14ac:dyDescent="0.25">
      <c r="A964" s="90"/>
      <c r="B964" s="90"/>
      <c r="C964" s="90"/>
      <c r="D964" s="90"/>
      <c r="E964" s="90"/>
      <c r="F964" s="90"/>
      <c r="G964" s="90"/>
      <c r="H964" s="90"/>
      <c r="I964" s="90"/>
      <c r="J964" s="90"/>
      <c r="K964" s="90"/>
      <c r="L964" s="90"/>
      <c r="M964" s="90"/>
      <c r="N964" s="90"/>
      <c r="O964" s="90"/>
      <c r="P964" s="90"/>
      <c r="Q964" s="90"/>
      <c r="R964" s="90"/>
      <c r="S964" s="90"/>
      <c r="T964" s="90"/>
      <c r="U964" s="90"/>
      <c r="V964" s="90"/>
      <c r="W964" s="90"/>
      <c r="X964" s="90"/>
      <c r="Y964" s="90"/>
      <c r="Z964" s="90"/>
    </row>
    <row r="965" spans="1:26" x14ac:dyDescent="0.25">
      <c r="A965" s="90"/>
      <c r="B965" s="90"/>
      <c r="C965" s="90"/>
      <c r="D965" s="90"/>
      <c r="E965" s="90"/>
      <c r="F965" s="90"/>
      <c r="G965" s="90"/>
      <c r="H965" s="90"/>
      <c r="I965" s="90"/>
      <c r="J965" s="90"/>
      <c r="K965" s="90"/>
      <c r="L965" s="90"/>
      <c r="M965" s="90"/>
      <c r="N965" s="90"/>
      <c r="O965" s="90"/>
      <c r="P965" s="90"/>
      <c r="Q965" s="90"/>
      <c r="R965" s="90"/>
      <c r="S965" s="90"/>
      <c r="T965" s="90"/>
      <c r="U965" s="90"/>
      <c r="V965" s="90"/>
      <c r="W965" s="90"/>
      <c r="X965" s="90"/>
      <c r="Y965" s="90"/>
      <c r="Z965" s="90"/>
    </row>
    <row r="966" spans="1:26" x14ac:dyDescent="0.25">
      <c r="A966" s="90"/>
      <c r="B966" s="90"/>
      <c r="C966" s="90"/>
      <c r="D966" s="90"/>
      <c r="E966" s="90"/>
      <c r="F966" s="90"/>
      <c r="G966" s="90"/>
      <c r="H966" s="90"/>
      <c r="I966" s="90"/>
      <c r="J966" s="90"/>
      <c r="K966" s="90"/>
      <c r="L966" s="90"/>
      <c r="M966" s="90"/>
      <c r="N966" s="90"/>
      <c r="O966" s="90"/>
      <c r="P966" s="90"/>
      <c r="Q966" s="90"/>
      <c r="R966" s="90"/>
      <c r="S966" s="90"/>
      <c r="T966" s="90"/>
      <c r="U966" s="90"/>
      <c r="V966" s="90"/>
      <c r="W966" s="90"/>
      <c r="X966" s="90"/>
      <c r="Y966" s="90"/>
      <c r="Z966" s="90"/>
    </row>
    <row r="967" spans="1:26" x14ac:dyDescent="0.25">
      <c r="A967" s="90"/>
      <c r="B967" s="90"/>
      <c r="C967" s="90"/>
      <c r="D967" s="90"/>
      <c r="E967" s="90"/>
      <c r="F967" s="90"/>
      <c r="G967" s="90"/>
      <c r="H967" s="90"/>
      <c r="I967" s="90"/>
      <c r="J967" s="90"/>
      <c r="K967" s="90"/>
      <c r="L967" s="90"/>
      <c r="M967" s="90"/>
      <c r="N967" s="90"/>
      <c r="O967" s="90"/>
      <c r="P967" s="90"/>
      <c r="Q967" s="90"/>
      <c r="R967" s="90"/>
      <c r="S967" s="90"/>
      <c r="T967" s="90"/>
      <c r="U967" s="90"/>
      <c r="V967" s="90"/>
      <c r="W967" s="90"/>
      <c r="X967" s="90"/>
      <c r="Y967" s="90"/>
      <c r="Z967" s="90"/>
    </row>
    <row r="968" spans="1:26" x14ac:dyDescent="0.25">
      <c r="A968" s="90"/>
      <c r="B968" s="90"/>
      <c r="C968" s="90"/>
      <c r="D968" s="90"/>
      <c r="E968" s="90"/>
      <c r="F968" s="90"/>
      <c r="G968" s="90"/>
      <c r="H968" s="90"/>
      <c r="I968" s="90"/>
      <c r="J968" s="90"/>
      <c r="K968" s="90"/>
      <c r="L968" s="90"/>
      <c r="M968" s="90"/>
      <c r="N968" s="90"/>
      <c r="O968" s="90"/>
      <c r="P968" s="90"/>
      <c r="Q968" s="90"/>
      <c r="R968" s="90"/>
      <c r="S968" s="90"/>
      <c r="T968" s="90"/>
      <c r="U968" s="90"/>
      <c r="V968" s="90"/>
      <c r="W968" s="90"/>
      <c r="X968" s="90"/>
      <c r="Y968" s="90"/>
      <c r="Z968" s="90"/>
    </row>
    <row r="969" spans="1:26" x14ac:dyDescent="0.25">
      <c r="A969" s="90"/>
      <c r="B969" s="90"/>
      <c r="C969" s="90"/>
      <c r="D969" s="90"/>
      <c r="E969" s="90"/>
      <c r="F969" s="90"/>
      <c r="G969" s="90"/>
      <c r="H969" s="90"/>
      <c r="I969" s="90"/>
      <c r="J969" s="90"/>
      <c r="K969" s="90"/>
      <c r="L969" s="90"/>
      <c r="M969" s="90"/>
      <c r="N969" s="90"/>
      <c r="O969" s="90"/>
      <c r="P969" s="90"/>
      <c r="Q969" s="90"/>
      <c r="R969" s="90"/>
      <c r="S969" s="90"/>
      <c r="T969" s="90"/>
      <c r="U969" s="90"/>
      <c r="V969" s="90"/>
      <c r="W969" s="90"/>
      <c r="X969" s="90"/>
      <c r="Y969" s="90"/>
      <c r="Z969" s="90"/>
    </row>
    <row r="970" spans="1:26" x14ac:dyDescent="0.25">
      <c r="A970" s="90"/>
      <c r="B970" s="90"/>
      <c r="C970" s="90"/>
      <c r="D970" s="90"/>
      <c r="E970" s="90"/>
      <c r="F970" s="90"/>
      <c r="G970" s="90"/>
      <c r="H970" s="90"/>
      <c r="I970" s="90"/>
      <c r="J970" s="90"/>
      <c r="K970" s="90"/>
      <c r="L970" s="90"/>
      <c r="M970" s="90"/>
      <c r="N970" s="90"/>
      <c r="O970" s="90"/>
      <c r="P970" s="90"/>
      <c r="Q970" s="90"/>
      <c r="R970" s="90"/>
      <c r="S970" s="90"/>
      <c r="T970" s="90"/>
      <c r="U970" s="90"/>
      <c r="V970" s="90"/>
      <c r="W970" s="90"/>
      <c r="X970" s="90"/>
      <c r="Y970" s="90"/>
      <c r="Z970" s="90"/>
    </row>
    <row r="971" spans="1:26" x14ac:dyDescent="0.25">
      <c r="A971" s="90"/>
      <c r="B971" s="90"/>
      <c r="C971" s="90"/>
      <c r="D971" s="90"/>
      <c r="E971" s="90"/>
      <c r="F971" s="90"/>
      <c r="G971" s="90"/>
      <c r="H971" s="90"/>
      <c r="I971" s="90"/>
      <c r="J971" s="90"/>
      <c r="K971" s="90"/>
      <c r="L971" s="90"/>
      <c r="M971" s="90"/>
      <c r="N971" s="90"/>
      <c r="O971" s="90"/>
      <c r="P971" s="90"/>
      <c r="Q971" s="90"/>
      <c r="R971" s="90"/>
      <c r="S971" s="90"/>
      <c r="T971" s="90"/>
      <c r="U971" s="90"/>
      <c r="V971" s="90"/>
      <c r="W971" s="90"/>
      <c r="X971" s="90"/>
      <c r="Y971" s="90"/>
      <c r="Z971" s="90"/>
    </row>
    <row r="972" spans="1:26" x14ac:dyDescent="0.25">
      <c r="A972" s="90"/>
      <c r="B972" s="90"/>
      <c r="C972" s="90"/>
      <c r="D972" s="90"/>
      <c r="E972" s="90"/>
      <c r="F972" s="90"/>
      <c r="G972" s="90"/>
      <c r="H972" s="90"/>
      <c r="I972" s="90"/>
      <c r="J972" s="90"/>
      <c r="K972" s="90"/>
      <c r="L972" s="90"/>
      <c r="M972" s="90"/>
      <c r="N972" s="90"/>
      <c r="O972" s="90"/>
      <c r="P972" s="90"/>
      <c r="Q972" s="90"/>
      <c r="R972" s="90"/>
      <c r="S972" s="90"/>
      <c r="T972" s="90"/>
      <c r="U972" s="90"/>
      <c r="V972" s="90"/>
      <c r="W972" s="90"/>
      <c r="X972" s="90"/>
      <c r="Y972" s="90"/>
      <c r="Z972" s="90"/>
    </row>
    <row r="973" spans="1:26" x14ac:dyDescent="0.25">
      <c r="A973" s="90"/>
      <c r="B973" s="90"/>
      <c r="C973" s="90"/>
      <c r="D973" s="90"/>
      <c r="E973" s="90"/>
      <c r="F973" s="90"/>
      <c r="G973" s="90"/>
      <c r="H973" s="90"/>
      <c r="I973" s="90"/>
      <c r="J973" s="90"/>
      <c r="K973" s="90"/>
      <c r="L973" s="90"/>
      <c r="M973" s="90"/>
      <c r="N973" s="90"/>
      <c r="O973" s="90"/>
      <c r="P973" s="90"/>
      <c r="Q973" s="90"/>
      <c r="R973" s="90"/>
      <c r="S973" s="90"/>
      <c r="T973" s="90"/>
      <c r="U973" s="90"/>
      <c r="V973" s="90"/>
      <c r="W973" s="90"/>
      <c r="X973" s="90"/>
      <c r="Y973" s="90"/>
      <c r="Z973" s="90"/>
    </row>
    <row r="974" spans="1:26" x14ac:dyDescent="0.25">
      <c r="A974" s="90"/>
      <c r="B974" s="90"/>
      <c r="C974" s="90"/>
      <c r="D974" s="90"/>
      <c r="E974" s="90"/>
      <c r="F974" s="90"/>
      <c r="G974" s="90"/>
      <c r="H974" s="90"/>
      <c r="I974" s="90"/>
      <c r="J974" s="90"/>
      <c r="K974" s="90"/>
      <c r="L974" s="90"/>
      <c r="M974" s="90"/>
      <c r="N974" s="90"/>
      <c r="O974" s="90"/>
      <c r="P974" s="90"/>
      <c r="Q974" s="90"/>
      <c r="R974" s="90"/>
      <c r="S974" s="90"/>
      <c r="T974" s="90"/>
      <c r="U974" s="90"/>
      <c r="V974" s="90"/>
      <c r="W974" s="90"/>
      <c r="X974" s="90"/>
      <c r="Y974" s="90"/>
      <c r="Z974" s="90"/>
    </row>
    <row r="975" spans="1:26" x14ac:dyDescent="0.25">
      <c r="A975" s="90"/>
      <c r="B975" s="90"/>
      <c r="C975" s="90"/>
      <c r="D975" s="90"/>
      <c r="E975" s="90"/>
      <c r="F975" s="90"/>
      <c r="G975" s="90"/>
      <c r="H975" s="90"/>
      <c r="I975" s="90"/>
      <c r="J975" s="90"/>
      <c r="K975" s="90"/>
      <c r="L975" s="90"/>
      <c r="M975" s="90"/>
      <c r="N975" s="90"/>
      <c r="O975" s="90"/>
      <c r="P975" s="90"/>
      <c r="Q975" s="90"/>
      <c r="R975" s="90"/>
      <c r="S975" s="90"/>
      <c r="T975" s="90"/>
      <c r="U975" s="90"/>
      <c r="V975" s="90"/>
      <c r="W975" s="90"/>
      <c r="X975" s="90"/>
      <c r="Y975" s="90"/>
      <c r="Z975" s="90"/>
    </row>
    <row r="976" spans="1:26" x14ac:dyDescent="0.25">
      <c r="A976" s="90"/>
      <c r="B976" s="90"/>
      <c r="C976" s="90"/>
      <c r="D976" s="90"/>
      <c r="E976" s="90"/>
      <c r="F976" s="90"/>
      <c r="G976" s="90"/>
      <c r="H976" s="90"/>
      <c r="I976" s="90"/>
      <c r="J976" s="90"/>
      <c r="K976" s="90"/>
      <c r="L976" s="90"/>
      <c r="M976" s="90"/>
      <c r="N976" s="90"/>
      <c r="O976" s="90"/>
      <c r="P976" s="90"/>
      <c r="Q976" s="90"/>
      <c r="R976" s="90"/>
      <c r="S976" s="90"/>
      <c r="T976" s="90"/>
      <c r="U976" s="90"/>
      <c r="V976" s="90"/>
      <c r="W976" s="90"/>
      <c r="X976" s="90"/>
      <c r="Y976" s="90"/>
      <c r="Z976" s="90"/>
    </row>
    <row r="977" spans="1:26" x14ac:dyDescent="0.25">
      <c r="A977" s="90"/>
      <c r="B977" s="90"/>
      <c r="C977" s="90"/>
      <c r="D977" s="90"/>
      <c r="E977" s="90"/>
      <c r="F977" s="90"/>
      <c r="G977" s="90"/>
      <c r="H977" s="90"/>
      <c r="I977" s="90"/>
      <c r="J977" s="90"/>
      <c r="K977" s="90"/>
      <c r="L977" s="90"/>
      <c r="M977" s="90"/>
      <c r="N977" s="90"/>
      <c r="O977" s="90"/>
      <c r="P977" s="90"/>
      <c r="Q977" s="90"/>
      <c r="R977" s="90"/>
      <c r="S977" s="90"/>
      <c r="T977" s="90"/>
      <c r="U977" s="90"/>
      <c r="V977" s="90"/>
      <c r="W977" s="90"/>
      <c r="X977" s="90"/>
      <c r="Y977" s="90"/>
      <c r="Z977" s="90"/>
    </row>
    <row r="978" spans="1:26" x14ac:dyDescent="0.25">
      <c r="A978" s="90"/>
      <c r="B978" s="90"/>
      <c r="C978" s="90"/>
      <c r="D978" s="90"/>
      <c r="E978" s="90"/>
      <c r="F978" s="90"/>
      <c r="G978" s="90"/>
      <c r="H978" s="90"/>
      <c r="I978" s="90"/>
      <c r="J978" s="90"/>
      <c r="K978" s="90"/>
      <c r="L978" s="90"/>
      <c r="M978" s="90"/>
      <c r="N978" s="90"/>
      <c r="O978" s="90"/>
      <c r="P978" s="90"/>
      <c r="Q978" s="90"/>
      <c r="R978" s="90"/>
      <c r="S978" s="90"/>
      <c r="T978" s="90"/>
      <c r="U978" s="90"/>
      <c r="V978" s="90"/>
      <c r="W978" s="90"/>
      <c r="X978" s="90"/>
      <c r="Y978" s="90"/>
      <c r="Z978" s="90"/>
    </row>
    <row r="979" spans="1:26" x14ac:dyDescent="0.25">
      <c r="A979" s="90"/>
      <c r="B979" s="90"/>
      <c r="C979" s="90"/>
      <c r="D979" s="90"/>
      <c r="E979" s="90"/>
      <c r="F979" s="90"/>
      <c r="G979" s="90"/>
      <c r="H979" s="90"/>
      <c r="I979" s="90"/>
      <c r="J979" s="90"/>
      <c r="K979" s="90"/>
      <c r="L979" s="90"/>
      <c r="M979" s="90"/>
      <c r="N979" s="90"/>
      <c r="O979" s="90"/>
      <c r="P979" s="90"/>
      <c r="Q979" s="90"/>
      <c r="R979" s="90"/>
      <c r="S979" s="90"/>
      <c r="T979" s="90"/>
      <c r="U979" s="90"/>
      <c r="V979" s="90"/>
      <c r="W979" s="90"/>
      <c r="X979" s="90"/>
      <c r="Y979" s="90"/>
      <c r="Z979" s="90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opLeftCell="B1" workbookViewId="0">
      <selection activeCell="C3" sqref="C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RoseSerieLP!B3</f>
        <v>5</v>
      </c>
      <c r="D3" s="3"/>
      <c r="E3" s="4"/>
      <c r="F3" s="5"/>
      <c r="G3" s="5"/>
      <c r="H3" s="5"/>
      <c r="I3" s="5"/>
      <c r="J3" s="5"/>
      <c r="K3" s="3">
        <f>SvincoliLP!$B$15</f>
        <v>0</v>
      </c>
      <c r="L3" s="11">
        <f>SvincoliLP!$B$29</f>
        <v>0</v>
      </c>
      <c r="M3" s="3">
        <f>SvincoliLP!$B$45</f>
        <v>0</v>
      </c>
      <c r="N3" s="11">
        <f>SvincoliLP!$B$59</f>
        <v>0</v>
      </c>
      <c r="O3" s="131">
        <f>C3+D3+E3+F3+G3+H3+I3+J3+K3-L3</f>
        <v>5</v>
      </c>
      <c r="P3" s="15">
        <f t="shared" ref="P3:P12" si="0">C3+D3+E3+F3+G3+H3+I3+J3+K3-L3+M3-N3</f>
        <v>5</v>
      </c>
      <c r="Q3" s="53">
        <f>ROUNDDOWN(P3/3,0)</f>
        <v>1</v>
      </c>
      <c r="R3" s="16"/>
    </row>
    <row r="4" spans="1:23" ht="16.5" thickBot="1" x14ac:dyDescent="0.3">
      <c r="A4" s="17">
        <v>2</v>
      </c>
      <c r="B4" s="17"/>
      <c r="C4" s="35">
        <f>RoseSerieLP!H3</f>
        <v>38</v>
      </c>
      <c r="D4" s="17"/>
      <c r="E4" s="20"/>
      <c r="F4" s="16"/>
      <c r="G4" s="16"/>
      <c r="H4" s="16"/>
      <c r="I4" s="16"/>
      <c r="J4" s="16"/>
      <c r="K4" s="17">
        <f>SvincoliLP!$D$15</f>
        <v>0</v>
      </c>
      <c r="L4" s="21">
        <f>SvincoliLP!$D$29</f>
        <v>0</v>
      </c>
      <c r="M4" s="17">
        <f>SvincoliLP!$D$45</f>
        <v>0</v>
      </c>
      <c r="N4" s="21">
        <f>SvincoliLP!$D$59</f>
        <v>0</v>
      </c>
      <c r="O4" s="132">
        <f t="shared" ref="O4:O12" si="1">C4+D4+E4+F4+G4+H4+I4+J4+K4-L4</f>
        <v>38</v>
      </c>
      <c r="P4" s="23">
        <f t="shared" si="0"/>
        <v>38</v>
      </c>
      <c r="Q4" s="54">
        <f t="shared" ref="Q4:Q12" si="2">ROUNDDOWN(P4/3,0)</f>
        <v>12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RoseSerieLP!D3</f>
        <v>11</v>
      </c>
      <c r="D5" s="17"/>
      <c r="E5" s="20"/>
      <c r="F5" s="16"/>
      <c r="G5" s="16"/>
      <c r="H5" s="16"/>
      <c r="I5" s="16"/>
      <c r="J5" s="16"/>
      <c r="K5" s="17">
        <f>SvincoliLP!$F$15</f>
        <v>0</v>
      </c>
      <c r="L5" s="21">
        <f>SvincoliLP!$F$29</f>
        <v>0</v>
      </c>
      <c r="M5" s="17">
        <f>SvincoliLP!$F$45</f>
        <v>0</v>
      </c>
      <c r="N5" s="21">
        <f>SvincoliLP!$F$59</f>
        <v>0</v>
      </c>
      <c r="O5" s="132">
        <f t="shared" si="1"/>
        <v>11</v>
      </c>
      <c r="P5" s="23">
        <f t="shared" si="0"/>
        <v>11</v>
      </c>
      <c r="Q5" s="54">
        <f t="shared" si="2"/>
        <v>3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RoseSerieLP!R3</f>
        <v>7</v>
      </c>
      <c r="D6" s="17"/>
      <c r="E6" s="20"/>
      <c r="F6" s="16"/>
      <c r="G6" s="16"/>
      <c r="H6" s="16"/>
      <c r="I6" s="16"/>
      <c r="J6" s="16"/>
      <c r="K6" s="17">
        <f>SvincoliLP!$H$15</f>
        <v>0</v>
      </c>
      <c r="L6" s="21">
        <f>SvincoliLP!$H$29</f>
        <v>0</v>
      </c>
      <c r="M6" s="17">
        <f>SvincoliLP!$H$45</f>
        <v>0</v>
      </c>
      <c r="N6" s="21">
        <f>SvincoliLP!$H$59</f>
        <v>0</v>
      </c>
      <c r="O6" s="132">
        <f t="shared" si="1"/>
        <v>7</v>
      </c>
      <c r="P6" s="23">
        <f t="shared" si="0"/>
        <v>7</v>
      </c>
      <c r="Q6" s="54">
        <f t="shared" si="2"/>
        <v>2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RoseSerieLP!P3</f>
        <v>16</v>
      </c>
      <c r="D7" s="17"/>
      <c r="E7" s="20"/>
      <c r="F7" s="16"/>
      <c r="G7" s="16"/>
      <c r="H7" s="16"/>
      <c r="I7" s="16"/>
      <c r="J7" s="16"/>
      <c r="K7" s="17">
        <f>SvincoliLP!$J$15</f>
        <v>0</v>
      </c>
      <c r="L7" s="21">
        <f>SvincoliLP!$J$29</f>
        <v>0</v>
      </c>
      <c r="M7" s="17">
        <f>SvincoliLP!$J$45</f>
        <v>0</v>
      </c>
      <c r="N7" s="21">
        <f>SvincoliLP!$J$59</f>
        <v>0</v>
      </c>
      <c r="O7" s="132">
        <f t="shared" si="1"/>
        <v>16</v>
      </c>
      <c r="P7" s="23">
        <f t="shared" si="0"/>
        <v>16</v>
      </c>
      <c r="Q7" s="54">
        <f t="shared" si="2"/>
        <v>5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RoseSerieLP!F3</f>
        <v>9</v>
      </c>
      <c r="D8" s="17"/>
      <c r="E8" s="20"/>
      <c r="F8" s="16"/>
      <c r="G8" s="16"/>
      <c r="H8" s="16"/>
      <c r="I8" s="16"/>
      <c r="J8" s="16"/>
      <c r="K8" s="17">
        <f>SvincoliLP!$L$15</f>
        <v>0</v>
      </c>
      <c r="L8" s="21">
        <f>SvincoliLP!$L$29</f>
        <v>0</v>
      </c>
      <c r="M8" s="17">
        <f>SvincoliLP!$L$45</f>
        <v>0</v>
      </c>
      <c r="N8" s="21">
        <f>SvincoliLP!$L$59</f>
        <v>0</v>
      </c>
      <c r="O8" s="132">
        <f t="shared" si="1"/>
        <v>9</v>
      </c>
      <c r="P8" s="23">
        <f t="shared" si="0"/>
        <v>9</v>
      </c>
      <c r="Q8" s="54">
        <f t="shared" si="2"/>
        <v>3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RoseSerieLP!J3</f>
        <v>5</v>
      </c>
      <c r="D9" s="17"/>
      <c r="E9" s="20"/>
      <c r="F9" s="16"/>
      <c r="G9" s="16"/>
      <c r="H9" s="16"/>
      <c r="I9" s="16"/>
      <c r="J9" s="16"/>
      <c r="K9" s="17">
        <f>SvincoliLP!$N$15</f>
        <v>0</v>
      </c>
      <c r="L9" s="21">
        <f>SvincoliLP!$N$29</f>
        <v>0</v>
      </c>
      <c r="M9" s="17">
        <f>SvincoliLP!$N$45</f>
        <v>0</v>
      </c>
      <c r="N9" s="21">
        <f>SvincoliLP!$N$59</f>
        <v>0</v>
      </c>
      <c r="O9" s="132">
        <f t="shared" si="1"/>
        <v>5</v>
      </c>
      <c r="P9" s="23">
        <f t="shared" si="0"/>
        <v>5</v>
      </c>
      <c r="Q9" s="54">
        <f t="shared" si="2"/>
        <v>1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RoseSerieLP!L3</f>
        <v>2</v>
      </c>
      <c r="D10" s="17"/>
      <c r="E10" s="20"/>
      <c r="F10" s="16"/>
      <c r="G10" s="16"/>
      <c r="H10" s="16"/>
      <c r="I10" s="16"/>
      <c r="J10" s="16"/>
      <c r="K10" s="17">
        <f>SvincoliLP!$P$15</f>
        <v>0</v>
      </c>
      <c r="L10" s="21">
        <f>SvincoliLP!$P$29</f>
        <v>0</v>
      </c>
      <c r="M10" s="17">
        <f>SvincoliLP!$P$45</f>
        <v>0</v>
      </c>
      <c r="N10" s="21">
        <f>SvincoliLP!$P$59</f>
        <v>0</v>
      </c>
      <c r="O10" s="132">
        <f t="shared" si="1"/>
        <v>2</v>
      </c>
      <c r="P10" s="23">
        <f t="shared" si="0"/>
        <v>2</v>
      </c>
      <c r="Q10" s="54">
        <f t="shared" si="2"/>
        <v>0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RoseSerieLP!T3</f>
        <v>31</v>
      </c>
      <c r="D11" s="17"/>
      <c r="E11" s="20"/>
      <c r="F11" s="16"/>
      <c r="G11" s="16"/>
      <c r="H11" s="16"/>
      <c r="I11" s="16"/>
      <c r="J11" s="16"/>
      <c r="K11" s="17">
        <f>SvincoliLP!$R$15</f>
        <v>0</v>
      </c>
      <c r="L11" s="21">
        <f>SvincoliLP!$R$29</f>
        <v>0</v>
      </c>
      <c r="M11" s="17">
        <f>SvincoliLP!$R$45</f>
        <v>0</v>
      </c>
      <c r="N11" s="21">
        <f>SvincoliLP!$R$59</f>
        <v>0</v>
      </c>
      <c r="O11" s="132">
        <f t="shared" si="1"/>
        <v>31</v>
      </c>
      <c r="P11" s="23">
        <f t="shared" si="0"/>
        <v>31</v>
      </c>
      <c r="Q11" s="54">
        <f t="shared" si="2"/>
        <v>10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RoseSerieLP!N3</f>
        <v>75</v>
      </c>
      <c r="D12" s="28"/>
      <c r="E12" s="29"/>
      <c r="F12" s="30"/>
      <c r="G12" s="30"/>
      <c r="H12" s="30"/>
      <c r="I12" s="30"/>
      <c r="J12" s="30"/>
      <c r="K12" s="28">
        <f>SvincoliLP!$T$15</f>
        <v>0</v>
      </c>
      <c r="L12" s="31">
        <f>SvincoliLP!$T$29</f>
        <v>0</v>
      </c>
      <c r="M12" s="28">
        <f>SvincoliLP!$T$45</f>
        <v>0</v>
      </c>
      <c r="N12" s="31">
        <f>SvincoliLP!$T$59</f>
        <v>0</v>
      </c>
      <c r="O12" s="133">
        <f t="shared" si="1"/>
        <v>75</v>
      </c>
      <c r="P12" s="34">
        <f t="shared" si="0"/>
        <v>75</v>
      </c>
      <c r="Q12" s="55">
        <f t="shared" si="2"/>
        <v>25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N25" sqref="N25"/>
    </sheetView>
  </sheetViews>
  <sheetFormatPr defaultColWidth="13.375" defaultRowHeight="15" customHeight="1" x14ac:dyDescent="0.25"/>
  <cols>
    <col min="1" max="1" width="11.625" style="51" bestFit="1" customWidth="1"/>
    <col min="2" max="2" width="5.5" style="51" bestFit="1" customWidth="1"/>
    <col min="3" max="3" width="11" style="51" bestFit="1" customWidth="1"/>
    <col min="4" max="4" width="5.5" style="51" bestFit="1" customWidth="1"/>
    <col min="5" max="5" width="10.875" style="51" bestFit="1" customWidth="1"/>
    <col min="6" max="6" width="5.5" style="51" bestFit="1" customWidth="1"/>
    <col min="7" max="7" width="10.125" style="51" bestFit="1" customWidth="1"/>
    <col min="8" max="8" width="5.5" style="51" bestFit="1" customWidth="1"/>
    <col min="9" max="9" width="10" style="51" bestFit="1" customWidth="1"/>
    <col min="10" max="10" width="5.5" style="51" bestFit="1" customWidth="1"/>
    <col min="11" max="11" width="10.375" style="51" bestFit="1" customWidth="1"/>
    <col min="12" max="12" width="5.5" style="51" bestFit="1" customWidth="1"/>
    <col min="13" max="13" width="9.625" style="51" bestFit="1" customWidth="1"/>
    <col min="14" max="14" width="5.5" style="51" bestFit="1" customWidth="1"/>
    <col min="15" max="15" width="10" style="51" bestFit="1" customWidth="1"/>
    <col min="16" max="16" width="5.5" style="51" bestFit="1" customWidth="1"/>
    <col min="17" max="17" width="10.125" style="51" bestFit="1" customWidth="1"/>
    <col min="18" max="18" width="5.5" style="51" bestFit="1" customWidth="1"/>
    <col min="19" max="19" width="10.375" style="51" bestFit="1" customWidth="1"/>
    <col min="20" max="20" width="5.5" style="51" bestFit="1" customWidth="1"/>
    <col min="21" max="21" width="7.875" style="51" bestFit="1" customWidth="1"/>
    <col min="22" max="22" width="9.875" style="51" bestFit="1" customWidth="1"/>
    <col min="23" max="26" width="6.875" style="51" customWidth="1"/>
    <col min="27" max="16384" width="13.375" style="51"/>
  </cols>
  <sheetData>
    <row r="1" spans="1:22" ht="16.5" thickBot="1" x14ac:dyDescent="0.3">
      <c r="A1" s="344">
        <f>'Serie C'!B3</f>
        <v>0</v>
      </c>
      <c r="B1" s="345"/>
      <c r="C1" s="344">
        <f>'Serie C'!B4</f>
        <v>0</v>
      </c>
      <c r="D1" s="345"/>
      <c r="E1" s="344">
        <f>'Serie C'!B5</f>
        <v>0</v>
      </c>
      <c r="F1" s="346"/>
      <c r="G1" s="344">
        <f>'Serie C'!B6</f>
        <v>0</v>
      </c>
      <c r="H1" s="345"/>
      <c r="I1" s="340">
        <f>'Serie C'!B7</f>
        <v>0</v>
      </c>
      <c r="J1" s="341"/>
      <c r="K1" s="340">
        <f>'Serie C'!B8</f>
        <v>0</v>
      </c>
      <c r="L1" s="341"/>
      <c r="M1" s="340">
        <f>'Serie C'!B9</f>
        <v>0</v>
      </c>
      <c r="N1" s="341"/>
      <c r="O1" s="340">
        <f>'Serie C'!B10</f>
        <v>0</v>
      </c>
      <c r="P1" s="341"/>
      <c r="Q1" s="340">
        <f>'Serie C'!B11</f>
        <v>0</v>
      </c>
      <c r="R1" s="341"/>
      <c r="S1" s="340">
        <f>'Serie C'!B12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3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3"/>
      <c r="B6" s="14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370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14"/>
      <c r="U15" s="339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14"/>
      <c r="U16" s="339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14"/>
      <c r="U17" s="339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14"/>
      <c r="U18" s="339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14"/>
      <c r="U19" s="339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14"/>
      <c r="U20" s="339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14"/>
      <c r="U21" s="339"/>
      <c r="V21" s="348"/>
    </row>
    <row r="22" spans="1:22" ht="15.75" x14ac:dyDescent="0.25">
      <c r="A22" s="13"/>
      <c r="B22" s="14"/>
      <c r="C22" s="13"/>
      <c r="D22" s="14"/>
      <c r="E22" s="13"/>
      <c r="F22" s="14"/>
      <c r="G22" s="13"/>
      <c r="H22" s="14"/>
      <c r="I22" s="13"/>
      <c r="J22" s="14"/>
      <c r="K22" s="13"/>
      <c r="L22" s="14"/>
      <c r="M22" s="13"/>
      <c r="N22" s="14"/>
      <c r="O22" s="13"/>
      <c r="P22" s="14"/>
      <c r="Q22" s="13"/>
      <c r="R22" s="14"/>
      <c r="S22" s="13"/>
      <c r="T22" s="14"/>
      <c r="U22" s="339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'Serie C'!O3</f>
        <v>5</v>
      </c>
      <c r="C25" s="33"/>
      <c r="D25" s="33">
        <f>'Serie C'!O4</f>
        <v>38</v>
      </c>
      <c r="E25" s="33"/>
      <c r="F25" s="33">
        <f>'Serie C'!O5</f>
        <v>11</v>
      </c>
      <c r="G25" s="33"/>
      <c r="H25" s="33">
        <f>'Serie C'!O6</f>
        <v>7</v>
      </c>
      <c r="I25" s="33"/>
      <c r="J25" s="33">
        <f>'Serie C'!O7</f>
        <v>16</v>
      </c>
      <c r="K25" s="33"/>
      <c r="L25" s="33">
        <f>'Serie C'!O8</f>
        <v>9</v>
      </c>
      <c r="M25" s="33"/>
      <c r="N25" s="33">
        <f>'Serie C'!O9</f>
        <v>5</v>
      </c>
      <c r="O25" s="33"/>
      <c r="P25" s="33">
        <f>'Serie C'!O10</f>
        <v>2</v>
      </c>
      <c r="Q25" s="33"/>
      <c r="R25" s="33">
        <f>'Serie C'!O11</f>
        <v>31</v>
      </c>
      <c r="S25" s="33"/>
      <c r="T25" s="33">
        <f>'Serie C'!O12</f>
        <v>75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>
        <f>SUM(B27:B35)</f>
        <v>0</v>
      </c>
      <c r="C36" s="25"/>
      <c r="D36" s="26">
        <f>SUM(D27:D35)</f>
        <v>0</v>
      </c>
      <c r="E36" s="25"/>
      <c r="F36" s="26">
        <f>SUM(F27:F35)</f>
        <v>0</v>
      </c>
      <c r="G36" s="25"/>
      <c r="H36" s="26">
        <f>SUM(H27:H35)</f>
        <v>0</v>
      </c>
      <c r="I36" s="25"/>
      <c r="J36" s="26">
        <f>SUM(J27:J35)</f>
        <v>0</v>
      </c>
      <c r="K36" s="25"/>
      <c r="L36" s="26">
        <f>SUM(L27:L35)</f>
        <v>0</v>
      </c>
      <c r="M36" s="25"/>
      <c r="N36" s="26">
        <f>SUM(N27:N35)</f>
        <v>0</v>
      </c>
      <c r="O36" s="25"/>
      <c r="P36" s="26">
        <f>SUM(P27:P35)</f>
        <v>0</v>
      </c>
      <c r="Q36" s="25"/>
      <c r="R36" s="26">
        <f>SUM(R27:R35)</f>
        <v>0</v>
      </c>
      <c r="S36" s="25"/>
      <c r="T36" s="26">
        <f>SUM(T27:T35)</f>
        <v>0</v>
      </c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8"/>
    </row>
    <row r="48" spans="1:22" ht="16.5" thickBot="1" x14ac:dyDescent="0.3">
      <c r="A48" s="25" t="s">
        <v>87</v>
      </c>
      <c r="B48" s="26">
        <f>SUM(B39:B47)</f>
        <v>0</v>
      </c>
      <c r="C48" s="25" t="s">
        <v>87</v>
      </c>
      <c r="D48" s="26">
        <f>SUM(D39:D47)</f>
        <v>0</v>
      </c>
      <c r="E48" s="25" t="s">
        <v>87</v>
      </c>
      <c r="F48" s="26">
        <f>SUM(F39:F47)</f>
        <v>0</v>
      </c>
      <c r="G48" s="25" t="s">
        <v>87</v>
      </c>
      <c r="H48" s="26">
        <f>SUM(H39:H47)</f>
        <v>0</v>
      </c>
      <c r="I48" s="25" t="s">
        <v>87</v>
      </c>
      <c r="J48" s="26">
        <f>SUM(J39:J47)</f>
        <v>0</v>
      </c>
      <c r="K48" s="25" t="s">
        <v>87</v>
      </c>
      <c r="L48" s="26">
        <f>SUM(L39:L47)</f>
        <v>0</v>
      </c>
      <c r="M48" s="25" t="s">
        <v>87</v>
      </c>
      <c r="N48" s="26">
        <f>SUM(N39:N47)</f>
        <v>0</v>
      </c>
      <c r="O48" s="25" t="s">
        <v>87</v>
      </c>
      <c r="P48" s="26">
        <f>SUM(P39:P47)</f>
        <v>0</v>
      </c>
      <c r="Q48" s="25" t="s">
        <v>87</v>
      </c>
      <c r="R48" s="26">
        <f>SUM(R39:R47)</f>
        <v>0</v>
      </c>
      <c r="S48" s="25" t="s">
        <v>87</v>
      </c>
      <c r="T48" s="26">
        <f>SUM(T39:T47)</f>
        <v>0</v>
      </c>
      <c r="U48" s="332"/>
      <c r="V48" s="348"/>
    </row>
    <row r="49" spans="1:22" ht="16.5" thickBot="1" x14ac:dyDescent="0.3">
      <c r="A49" s="116"/>
      <c r="B49" s="116">
        <f>'Serie C'!P3</f>
        <v>5</v>
      </c>
      <c r="C49" s="116"/>
      <c r="D49" s="116">
        <f>'Serie C'!P4</f>
        <v>38</v>
      </c>
      <c r="E49" s="116"/>
      <c r="F49" s="116">
        <f>'Serie C'!P5</f>
        <v>11</v>
      </c>
      <c r="G49" s="116"/>
      <c r="H49" s="116">
        <f>'Serie C'!P6</f>
        <v>7</v>
      </c>
      <c r="I49" s="116"/>
      <c r="J49" s="116">
        <f>'Serie C'!P7</f>
        <v>16</v>
      </c>
      <c r="K49" s="116"/>
      <c r="L49" s="116">
        <f>'Serie C'!P8</f>
        <v>9</v>
      </c>
      <c r="M49" s="116"/>
      <c r="N49" s="116">
        <f>'Serie C'!P9</f>
        <v>5</v>
      </c>
      <c r="O49" s="116"/>
      <c r="P49" s="116">
        <f>'Serie C'!P10</f>
        <v>2</v>
      </c>
      <c r="Q49" s="116"/>
      <c r="R49" s="116">
        <f>'Serie C'!P11</f>
        <v>31</v>
      </c>
      <c r="S49" s="116"/>
      <c r="T49" s="117">
        <f>'Serie C'!P12</f>
        <v>75</v>
      </c>
      <c r="U49" s="347" t="s">
        <v>25</v>
      </c>
      <c r="V49" s="348"/>
    </row>
  </sheetData>
  <mergeCells count="28">
    <mergeCell ref="S1:T1"/>
    <mergeCell ref="U1:U12"/>
    <mergeCell ref="V1:V24"/>
    <mergeCell ref="U14:U24"/>
    <mergeCell ref="U25:V25"/>
    <mergeCell ref="A1:B1"/>
    <mergeCell ref="C1:D1"/>
    <mergeCell ref="E1:F1"/>
    <mergeCell ref="G1:H1"/>
    <mergeCell ref="I1:J1"/>
    <mergeCell ref="Q1:R1"/>
    <mergeCell ref="O1:P1"/>
    <mergeCell ref="K1:L1"/>
    <mergeCell ref="M1:N1"/>
    <mergeCell ref="K26:L26"/>
    <mergeCell ref="M26:N26"/>
    <mergeCell ref="O26:P26"/>
    <mergeCell ref="Q26:R26"/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W4" sqref="W4"/>
    </sheetView>
  </sheetViews>
  <sheetFormatPr defaultColWidth="13.375" defaultRowHeight="15" customHeight="1" x14ac:dyDescent="0.25"/>
  <cols>
    <col min="1" max="1" width="11.125" style="51" bestFit="1" customWidth="1"/>
    <col min="2" max="2" width="4.125" style="51" bestFit="1" customWidth="1"/>
    <col min="3" max="3" width="11.375" style="51" bestFit="1" customWidth="1"/>
    <col min="4" max="4" width="4.125" style="51" bestFit="1" customWidth="1"/>
    <col min="5" max="5" width="15" style="51" bestFit="1" customWidth="1"/>
    <col min="6" max="6" width="4.125" style="51" bestFit="1" customWidth="1"/>
    <col min="7" max="7" width="12.375" style="51" bestFit="1" customWidth="1"/>
    <col min="8" max="8" width="4.125" style="51" bestFit="1" customWidth="1"/>
    <col min="9" max="9" width="11.5" style="51" bestFit="1" customWidth="1"/>
    <col min="10" max="10" width="4.125" style="51" bestFit="1" customWidth="1"/>
    <col min="11" max="11" width="10.125" style="51" bestFit="1" customWidth="1"/>
    <col min="12" max="12" width="4.125" style="51" bestFit="1" customWidth="1"/>
    <col min="13" max="13" width="11.625" style="51" bestFit="1" customWidth="1"/>
    <col min="14" max="14" width="4.125" style="51" bestFit="1" customWidth="1"/>
    <col min="15" max="15" width="10.875" style="51" bestFit="1" customWidth="1"/>
    <col min="16" max="16" width="4.125" style="51" bestFit="1" customWidth="1"/>
    <col min="17" max="17" width="12" style="51" bestFit="1" customWidth="1"/>
    <col min="18" max="18" width="4.125" style="51" bestFit="1" customWidth="1"/>
    <col min="19" max="19" width="13.875" style="51" bestFit="1" customWidth="1"/>
    <col min="20" max="20" width="4.125" style="51" bestFit="1" customWidth="1"/>
    <col min="21" max="26" width="6.875" style="51" customWidth="1"/>
    <col min="27" max="16384" width="13.375" style="51"/>
  </cols>
  <sheetData>
    <row r="1" spans="1:26" ht="15.75" customHeight="1" thickBot="1" x14ac:dyDescent="0.3">
      <c r="A1" s="364" t="s">
        <v>45</v>
      </c>
      <c r="B1" s="365"/>
      <c r="C1" s="364" t="s">
        <v>85</v>
      </c>
      <c r="D1" s="365"/>
      <c r="E1" s="364" t="s">
        <v>116</v>
      </c>
      <c r="F1" s="365"/>
      <c r="G1" s="366" t="s">
        <v>42</v>
      </c>
      <c r="H1" s="367"/>
      <c r="I1" s="366" t="s">
        <v>37</v>
      </c>
      <c r="J1" s="367"/>
      <c r="K1" s="366" t="s">
        <v>35</v>
      </c>
      <c r="L1" s="367"/>
      <c r="M1" s="364" t="s">
        <v>38</v>
      </c>
      <c r="N1" s="365"/>
      <c r="O1" s="366" t="s">
        <v>28</v>
      </c>
      <c r="P1" s="367"/>
      <c r="Q1" s="368" t="s">
        <v>117</v>
      </c>
      <c r="R1" s="369"/>
      <c r="S1" s="366" t="s">
        <v>118</v>
      </c>
      <c r="T1" s="367"/>
      <c r="U1" s="2"/>
      <c r="V1" s="56"/>
      <c r="W1" s="2" t="s">
        <v>112</v>
      </c>
      <c r="X1" s="2"/>
      <c r="Y1" s="2"/>
      <c r="Z1" s="2"/>
    </row>
    <row r="2" spans="1:26" ht="15.75" customHeight="1" thickBot="1" x14ac:dyDescent="0.3">
      <c r="A2" s="92" t="s">
        <v>15</v>
      </c>
      <c r="B2" s="93"/>
      <c r="C2" s="92" t="s">
        <v>15</v>
      </c>
      <c r="D2" s="93"/>
      <c r="E2" s="92" t="s">
        <v>15</v>
      </c>
      <c r="F2" s="93"/>
      <c r="G2" s="92" t="s">
        <v>15</v>
      </c>
      <c r="H2" s="93"/>
      <c r="I2" s="92" t="s">
        <v>15</v>
      </c>
      <c r="J2" s="93"/>
      <c r="K2" s="92" t="s">
        <v>15</v>
      </c>
      <c r="L2" s="93"/>
      <c r="M2" s="92" t="s">
        <v>15</v>
      </c>
      <c r="N2" s="93"/>
      <c r="O2" s="92" t="s">
        <v>15</v>
      </c>
      <c r="P2" s="93"/>
      <c r="Q2" s="92" t="s">
        <v>15</v>
      </c>
      <c r="R2" s="93"/>
      <c r="S2" s="92" t="s">
        <v>15</v>
      </c>
      <c r="T2" s="93"/>
      <c r="U2" s="2"/>
      <c r="V2" s="208"/>
      <c r="W2" s="2" t="s">
        <v>113</v>
      </c>
      <c r="X2" s="2"/>
      <c r="Y2" s="2"/>
      <c r="Z2" s="2"/>
    </row>
    <row r="3" spans="1:26" ht="15.75" customHeight="1" thickBot="1" x14ac:dyDescent="0.3">
      <c r="A3" s="134" t="s">
        <v>18</v>
      </c>
      <c r="B3" s="135"/>
      <c r="C3" s="134" t="s">
        <v>19</v>
      </c>
      <c r="D3" s="135"/>
      <c r="E3" s="134" t="s">
        <v>19</v>
      </c>
      <c r="F3" s="135"/>
      <c r="G3" s="134" t="s">
        <v>19</v>
      </c>
      <c r="H3" s="135"/>
      <c r="I3" s="134" t="s">
        <v>19</v>
      </c>
      <c r="J3" s="135"/>
      <c r="K3" s="134" t="s">
        <v>19</v>
      </c>
      <c r="L3" s="135"/>
      <c r="M3" s="134" t="s">
        <v>19</v>
      </c>
      <c r="N3" s="135"/>
      <c r="O3" s="134" t="s">
        <v>19</v>
      </c>
      <c r="P3" s="135"/>
      <c r="Q3" s="134" t="s">
        <v>19</v>
      </c>
      <c r="R3" s="135"/>
      <c r="S3" s="134" t="s">
        <v>19</v>
      </c>
      <c r="T3" s="135"/>
      <c r="U3" s="2"/>
      <c r="V3" s="188"/>
      <c r="W3" s="2" t="s">
        <v>114</v>
      </c>
      <c r="X3" s="2"/>
      <c r="Y3" s="2"/>
      <c r="Z3" s="2"/>
    </row>
    <row r="4" spans="1:26" ht="15.75" x14ac:dyDescent="0.25">
      <c r="A4" s="137"/>
      <c r="B4" s="138"/>
      <c r="C4" s="139"/>
      <c r="D4" s="138"/>
      <c r="E4" s="259"/>
      <c r="F4" s="259"/>
      <c r="G4" s="242"/>
      <c r="H4" s="138"/>
      <c r="I4" s="259"/>
      <c r="J4" s="259"/>
      <c r="K4" s="242"/>
      <c r="L4" s="138"/>
      <c r="M4" s="242"/>
      <c r="N4" s="138"/>
      <c r="O4" s="242"/>
      <c r="P4" s="138"/>
      <c r="Q4" s="242"/>
      <c r="R4" s="138"/>
      <c r="S4" s="242"/>
      <c r="T4" s="140"/>
      <c r="U4" s="2"/>
      <c r="V4"/>
      <c r="W4"/>
      <c r="X4" s="2"/>
      <c r="Y4" s="2"/>
      <c r="Z4" s="2"/>
    </row>
    <row r="5" spans="1:26" ht="15.75" x14ac:dyDescent="0.25">
      <c r="A5" s="141"/>
      <c r="B5" s="98"/>
      <c r="C5" s="142"/>
      <c r="D5" s="98"/>
      <c r="E5" s="142"/>
      <c r="F5" s="98"/>
      <c r="G5" s="142"/>
      <c r="H5" s="98"/>
      <c r="I5" s="142"/>
      <c r="J5" s="98"/>
      <c r="K5" s="142"/>
      <c r="L5" s="98"/>
      <c r="M5" s="121"/>
      <c r="N5" s="98"/>
      <c r="O5" s="142"/>
      <c r="P5" s="98"/>
      <c r="Q5" s="142"/>
      <c r="R5" s="98"/>
      <c r="S5" s="142"/>
      <c r="T5" s="143"/>
      <c r="U5" s="2"/>
      <c r="V5" s="2"/>
      <c r="W5" s="2"/>
      <c r="X5" s="2"/>
      <c r="Y5" s="2"/>
      <c r="Z5" s="2"/>
    </row>
    <row r="6" spans="1:26" ht="15.75" customHeight="1" thickBot="1" x14ac:dyDescent="0.3">
      <c r="A6" s="144"/>
      <c r="B6" s="145"/>
      <c r="C6" s="146"/>
      <c r="D6" s="145"/>
      <c r="E6" s="146"/>
      <c r="F6" s="145"/>
      <c r="G6" s="146"/>
      <c r="H6" s="145"/>
      <c r="I6" s="146"/>
      <c r="J6" s="145"/>
      <c r="K6" s="146"/>
      <c r="L6" s="145"/>
      <c r="M6" s="146"/>
      <c r="N6" s="145"/>
      <c r="O6" s="146"/>
      <c r="P6" s="145"/>
      <c r="Q6" s="147"/>
      <c r="R6" s="145"/>
      <c r="S6" s="146"/>
      <c r="T6" s="148"/>
      <c r="U6" s="2"/>
      <c r="V6" s="2"/>
      <c r="W6" s="2"/>
      <c r="X6" s="2"/>
      <c r="Y6" s="2"/>
      <c r="Z6" s="2"/>
    </row>
    <row r="7" spans="1:26" ht="15.75" customHeight="1" thickBot="1" x14ac:dyDescent="0.3">
      <c r="A7" s="101"/>
      <c r="B7" s="149">
        <f>+SUM(B4:B6)</f>
        <v>0</v>
      </c>
      <c r="C7" s="101"/>
      <c r="D7" s="149">
        <f>+SUM(D4:D6)</f>
        <v>0</v>
      </c>
      <c r="E7" s="101"/>
      <c r="F7" s="149">
        <f>+SUM(F4:F6)</f>
        <v>0</v>
      </c>
      <c r="G7" s="101"/>
      <c r="H7" s="149">
        <f>+SUM(H4:H6)</f>
        <v>0</v>
      </c>
      <c r="I7" s="101"/>
      <c r="J7" s="149">
        <f>+SUM(J4:J6)</f>
        <v>0</v>
      </c>
      <c r="K7" s="101"/>
      <c r="L7" s="149">
        <f>+SUM(L4:L6)</f>
        <v>0</v>
      </c>
      <c r="M7" s="101"/>
      <c r="N7" s="149">
        <f>+SUM(N4:N6)</f>
        <v>0</v>
      </c>
      <c r="O7" s="101"/>
      <c r="P7" s="149">
        <f>+SUM(P4:P6)</f>
        <v>0</v>
      </c>
      <c r="Q7" s="101"/>
      <c r="R7" s="149">
        <f>+SUM(R4:R6)</f>
        <v>0</v>
      </c>
      <c r="S7" s="101"/>
      <c r="T7" s="149">
        <f>+SUM(T4:T6)+1</f>
        <v>1</v>
      </c>
      <c r="U7" s="2"/>
      <c r="V7" s="2"/>
      <c r="W7" s="2"/>
      <c r="X7" s="2"/>
      <c r="Y7" s="2"/>
      <c r="Z7" s="2"/>
    </row>
    <row r="8" spans="1:26" ht="15.75" x14ac:dyDescent="0.25">
      <c r="A8" s="201" t="s">
        <v>59</v>
      </c>
      <c r="B8" s="190">
        <v>9</v>
      </c>
      <c r="C8" s="192" t="s">
        <v>55</v>
      </c>
      <c r="D8" s="190">
        <v>9</v>
      </c>
      <c r="E8" s="242"/>
      <c r="F8" s="150"/>
      <c r="G8" s="242"/>
      <c r="H8" s="150"/>
      <c r="I8" s="242"/>
      <c r="J8" s="150"/>
      <c r="K8" s="242"/>
      <c r="L8" s="150"/>
      <c r="M8" s="192" t="s">
        <v>57</v>
      </c>
      <c r="N8" s="190">
        <v>7</v>
      </c>
      <c r="O8" s="192" t="s">
        <v>62</v>
      </c>
      <c r="P8" s="190">
        <v>1</v>
      </c>
      <c r="Q8" s="265"/>
      <c r="R8" s="266"/>
      <c r="S8" s="191" t="s">
        <v>34</v>
      </c>
      <c r="T8" s="193">
        <v>10</v>
      </c>
      <c r="U8" s="2"/>
      <c r="V8" s="2"/>
      <c r="W8" s="2"/>
      <c r="X8" s="2"/>
      <c r="Y8" s="2"/>
      <c r="Z8" s="2"/>
    </row>
    <row r="9" spans="1:26" ht="15.75" x14ac:dyDescent="0.25">
      <c r="A9" s="260"/>
      <c r="B9" s="98"/>
      <c r="C9" s="225"/>
      <c r="D9" s="98"/>
      <c r="E9" s="225"/>
      <c r="F9" s="98"/>
      <c r="G9" s="225"/>
      <c r="H9" s="98"/>
      <c r="I9" s="225"/>
      <c r="J9" s="98"/>
      <c r="K9" s="225"/>
      <c r="L9" s="98"/>
      <c r="M9" s="225"/>
      <c r="N9" s="98"/>
      <c r="O9" s="225"/>
      <c r="P9" s="98"/>
      <c r="Q9" s="225"/>
      <c r="R9" s="98"/>
      <c r="S9" s="44"/>
      <c r="T9" s="143"/>
      <c r="U9" s="2"/>
      <c r="V9" s="2"/>
      <c r="W9" s="2"/>
      <c r="X9" s="2"/>
      <c r="Y9" s="2"/>
      <c r="Z9" s="2"/>
    </row>
    <row r="10" spans="1:26" ht="15.75" x14ac:dyDescent="0.25">
      <c r="A10" s="260"/>
      <c r="B10" s="98"/>
      <c r="C10" s="225"/>
      <c r="D10" s="98"/>
      <c r="E10" s="225"/>
      <c r="F10" s="98"/>
      <c r="G10" s="225"/>
      <c r="H10" s="98"/>
      <c r="I10" s="225"/>
      <c r="J10" s="98"/>
      <c r="K10" s="225"/>
      <c r="L10" s="98"/>
      <c r="M10" s="225"/>
      <c r="N10" s="98"/>
      <c r="O10" s="44"/>
      <c r="P10" s="98"/>
      <c r="Q10" s="225"/>
      <c r="R10" s="98"/>
      <c r="S10" s="225"/>
      <c r="T10" s="143"/>
      <c r="U10" s="2"/>
      <c r="V10" s="2"/>
      <c r="W10" s="2"/>
      <c r="X10" s="2"/>
      <c r="Y10" s="2"/>
      <c r="Z10" s="2"/>
    </row>
    <row r="11" spans="1:26" ht="15.75" x14ac:dyDescent="0.25">
      <c r="A11" s="260"/>
      <c r="B11" s="98"/>
      <c r="C11" s="225"/>
      <c r="D11" s="98"/>
      <c r="E11" s="225"/>
      <c r="F11" s="98"/>
      <c r="G11" s="44"/>
      <c r="H11" s="98"/>
      <c r="I11" s="225"/>
      <c r="J11" s="98"/>
      <c r="K11" s="225"/>
      <c r="L11" s="98"/>
      <c r="M11" s="225"/>
      <c r="N11" s="98"/>
      <c r="O11" s="225"/>
      <c r="P11" s="98"/>
      <c r="Q11" s="225"/>
      <c r="R11" s="98"/>
      <c r="S11" s="225"/>
      <c r="T11" s="143"/>
      <c r="U11" s="2"/>
      <c r="V11" s="2"/>
      <c r="W11" s="2"/>
      <c r="X11" s="2"/>
      <c r="Y11" s="2"/>
      <c r="Z11" s="2"/>
    </row>
    <row r="12" spans="1:26" ht="15.75" x14ac:dyDescent="0.25">
      <c r="A12" s="260"/>
      <c r="B12" s="98"/>
      <c r="C12" s="225"/>
      <c r="D12" s="98"/>
      <c r="E12" s="44"/>
      <c r="F12" s="98"/>
      <c r="G12" s="225"/>
      <c r="H12" s="98"/>
      <c r="I12" s="225"/>
      <c r="J12" s="98"/>
      <c r="K12" s="225"/>
      <c r="L12" s="98"/>
      <c r="M12" s="225"/>
      <c r="N12" s="98"/>
      <c r="O12" s="225"/>
      <c r="P12" s="98"/>
      <c r="Q12" s="225"/>
      <c r="R12" s="98"/>
      <c r="S12" s="225"/>
      <c r="T12" s="143"/>
      <c r="U12" s="2"/>
      <c r="V12" s="2"/>
      <c r="W12" s="2"/>
      <c r="X12" s="2"/>
      <c r="Y12" s="2"/>
      <c r="Z12" s="2"/>
    </row>
    <row r="13" spans="1:26" ht="15.75" x14ac:dyDescent="0.25">
      <c r="A13" s="260"/>
      <c r="B13" s="98"/>
      <c r="C13" s="225"/>
      <c r="D13" s="98"/>
      <c r="E13" s="225"/>
      <c r="F13" s="98"/>
      <c r="G13" s="225"/>
      <c r="H13" s="98"/>
      <c r="I13" s="225"/>
      <c r="J13" s="98"/>
      <c r="K13" s="225"/>
      <c r="L13" s="98"/>
      <c r="M13" s="225"/>
      <c r="N13" s="98"/>
      <c r="O13" s="225"/>
      <c r="P13" s="98"/>
      <c r="Q13" s="225"/>
      <c r="R13" s="98"/>
      <c r="S13" s="225"/>
      <c r="T13" s="143"/>
      <c r="U13" s="2"/>
      <c r="V13" s="2"/>
      <c r="W13" s="2"/>
      <c r="X13" s="2"/>
      <c r="Y13" s="2"/>
      <c r="Z13" s="2"/>
    </row>
    <row r="14" spans="1:26" ht="15.75" x14ac:dyDescent="0.25">
      <c r="A14" s="260"/>
      <c r="B14" s="98"/>
      <c r="C14" s="225"/>
      <c r="D14" s="98"/>
      <c r="E14" s="225"/>
      <c r="F14" s="98"/>
      <c r="G14" s="225"/>
      <c r="H14" s="98"/>
      <c r="I14" s="225"/>
      <c r="J14" s="98"/>
      <c r="K14" s="225"/>
      <c r="L14" s="98"/>
      <c r="M14" s="225"/>
      <c r="N14" s="98"/>
      <c r="O14" s="225"/>
      <c r="P14" s="98"/>
      <c r="Q14" s="225"/>
      <c r="R14" s="98"/>
      <c r="S14" s="225"/>
      <c r="T14" s="143"/>
      <c r="U14" s="2"/>
      <c r="V14" s="2"/>
      <c r="W14" s="2"/>
      <c r="X14" s="2"/>
      <c r="Y14" s="2"/>
      <c r="Z14" s="2"/>
    </row>
    <row r="15" spans="1:26" ht="15.75" customHeight="1" thickBot="1" x14ac:dyDescent="0.3">
      <c r="A15" s="155"/>
      <c r="B15" s="145"/>
      <c r="C15" s="261"/>
      <c r="D15" s="145"/>
      <c r="E15" s="261"/>
      <c r="F15" s="145"/>
      <c r="G15" s="261"/>
      <c r="H15" s="145"/>
      <c r="I15" s="147"/>
      <c r="J15" s="145"/>
      <c r="K15" s="261"/>
      <c r="L15" s="145"/>
      <c r="M15" s="261"/>
      <c r="N15" s="145"/>
      <c r="O15" s="261"/>
      <c r="P15" s="145"/>
      <c r="Q15" s="147"/>
      <c r="R15" s="145"/>
      <c r="S15" s="261"/>
      <c r="T15" s="148"/>
      <c r="U15" s="2"/>
      <c r="V15" s="2"/>
      <c r="W15" s="2"/>
      <c r="X15" s="2"/>
      <c r="Y15" s="2"/>
      <c r="Z15" s="2"/>
    </row>
    <row r="16" spans="1:26" ht="15.75" customHeight="1" thickBot="1" x14ac:dyDescent="0.3">
      <c r="A16" s="90"/>
      <c r="B16" s="149">
        <f>+SUM(B8:B15)</f>
        <v>9</v>
      </c>
      <c r="C16" s="90"/>
      <c r="D16" s="149">
        <f>+SUM(D8:D15)</f>
        <v>9</v>
      </c>
      <c r="E16" s="90"/>
      <c r="F16" s="149">
        <f>+SUM(F8:F15)</f>
        <v>0</v>
      </c>
      <c r="G16" s="90"/>
      <c r="H16" s="149">
        <f>+SUM(H8:H15)</f>
        <v>0</v>
      </c>
      <c r="I16" s="90"/>
      <c r="J16" s="149">
        <f>+SUM(J8:J15)</f>
        <v>0</v>
      </c>
      <c r="K16" s="90"/>
      <c r="L16" s="149">
        <f>+SUM(L8:L15)</f>
        <v>0</v>
      </c>
      <c r="M16" s="90"/>
      <c r="N16" s="149">
        <f>+SUM(N8:N15)</f>
        <v>7</v>
      </c>
      <c r="O16" s="90"/>
      <c r="P16" s="149">
        <f>+SUM(P8:P15)</f>
        <v>1</v>
      </c>
      <c r="Q16" s="90"/>
      <c r="R16" s="149">
        <f>+SUM(R8:R15)</f>
        <v>0</v>
      </c>
      <c r="S16" s="90"/>
      <c r="T16" s="149">
        <f>+SUM(T8:T15)</f>
        <v>10</v>
      </c>
      <c r="U16" s="2"/>
      <c r="V16" s="2"/>
      <c r="W16" s="2"/>
      <c r="X16" s="2"/>
      <c r="Y16" s="2"/>
      <c r="Z16" s="2"/>
    </row>
    <row r="17" spans="1:26" ht="15.75" x14ac:dyDescent="0.25">
      <c r="A17" s="201" t="s">
        <v>41</v>
      </c>
      <c r="B17" s="190">
        <v>4</v>
      </c>
      <c r="C17" s="277" t="s">
        <v>67</v>
      </c>
      <c r="D17" s="278">
        <v>17</v>
      </c>
      <c r="E17" s="279" t="s">
        <v>68</v>
      </c>
      <c r="F17" s="280">
        <v>5</v>
      </c>
      <c r="G17" s="281" t="s">
        <v>70</v>
      </c>
      <c r="H17" s="190">
        <v>4</v>
      </c>
      <c r="I17" s="189" t="s">
        <v>73</v>
      </c>
      <c r="J17" s="190">
        <v>9</v>
      </c>
      <c r="K17" s="189" t="s">
        <v>72</v>
      </c>
      <c r="L17" s="190">
        <v>1</v>
      </c>
      <c r="M17" s="262"/>
      <c r="N17" s="150"/>
      <c r="O17" s="262"/>
      <c r="P17" s="150"/>
      <c r="Q17" s="189" t="s">
        <v>24</v>
      </c>
      <c r="R17" s="190">
        <v>1</v>
      </c>
      <c r="S17" s="189" t="s">
        <v>83</v>
      </c>
      <c r="T17" s="194">
        <v>3</v>
      </c>
      <c r="U17" s="2"/>
      <c r="V17" s="2"/>
      <c r="W17" s="2"/>
      <c r="X17" s="2"/>
      <c r="Y17" s="2"/>
      <c r="Z17" s="2"/>
    </row>
    <row r="18" spans="1:26" ht="15.75" x14ac:dyDescent="0.25">
      <c r="A18" s="260"/>
      <c r="B18" s="98"/>
      <c r="C18" s="225"/>
      <c r="D18" s="98"/>
      <c r="E18" s="225"/>
      <c r="F18" s="98"/>
      <c r="G18" s="44"/>
      <c r="H18" s="98"/>
      <c r="I18" s="225"/>
      <c r="J18" s="98"/>
      <c r="K18" s="225"/>
      <c r="L18" s="98"/>
      <c r="M18" s="225"/>
      <c r="N18" s="98"/>
      <c r="O18" s="225"/>
      <c r="P18" s="98"/>
      <c r="Q18" s="225"/>
      <c r="R18" s="98"/>
      <c r="S18" s="225"/>
      <c r="T18" s="143"/>
      <c r="U18" s="2"/>
      <c r="V18" s="2"/>
      <c r="W18" s="2"/>
      <c r="X18" s="2"/>
      <c r="Y18" s="2"/>
      <c r="Z18" s="2"/>
    </row>
    <row r="19" spans="1:26" ht="15.75" x14ac:dyDescent="0.25">
      <c r="A19" s="263"/>
      <c r="B19" s="98"/>
      <c r="C19" s="44"/>
      <c r="D19" s="98"/>
      <c r="E19" s="225"/>
      <c r="F19" s="98"/>
      <c r="G19" s="225"/>
      <c r="H19" s="98"/>
      <c r="I19" s="225"/>
      <c r="J19" s="98"/>
      <c r="K19" s="225"/>
      <c r="L19" s="98"/>
      <c r="M19" s="225"/>
      <c r="N19" s="98"/>
      <c r="O19" s="225"/>
      <c r="P19" s="98"/>
      <c r="Q19" s="225"/>
      <c r="R19" s="98"/>
      <c r="S19" s="225"/>
      <c r="T19" s="143"/>
      <c r="U19" s="2"/>
      <c r="V19" s="2"/>
      <c r="W19" s="2"/>
      <c r="X19" s="2"/>
      <c r="Y19" s="2"/>
      <c r="Z19" s="2"/>
    </row>
    <row r="20" spans="1:26" ht="15.75" x14ac:dyDescent="0.25">
      <c r="A20" s="260"/>
      <c r="B20" s="98"/>
      <c r="C20" s="225"/>
      <c r="D20" s="98"/>
      <c r="E20" s="225"/>
      <c r="F20" s="98"/>
      <c r="G20" s="225"/>
      <c r="H20" s="98"/>
      <c r="I20" s="225"/>
      <c r="J20" s="98"/>
      <c r="K20" s="225"/>
      <c r="L20" s="98"/>
      <c r="M20" s="225"/>
      <c r="N20" s="98"/>
      <c r="O20" s="225"/>
      <c r="P20" s="98"/>
      <c r="Q20" s="225"/>
      <c r="R20" s="98"/>
      <c r="S20" s="225"/>
      <c r="T20" s="143"/>
      <c r="U20" s="2"/>
      <c r="V20" s="2"/>
      <c r="W20" s="2"/>
      <c r="X20" s="2"/>
      <c r="Y20" s="2"/>
      <c r="Z20" s="2"/>
    </row>
    <row r="21" spans="1:26" ht="15.75" x14ac:dyDescent="0.25">
      <c r="A21" s="260"/>
      <c r="B21" s="98"/>
      <c r="C21" s="225"/>
      <c r="D21" s="98"/>
      <c r="E21" s="225"/>
      <c r="F21" s="98"/>
      <c r="G21" s="225"/>
      <c r="H21" s="98"/>
      <c r="I21" s="225"/>
      <c r="J21" s="98"/>
      <c r="K21" s="225"/>
      <c r="L21" s="98"/>
      <c r="M21" s="225"/>
      <c r="N21" s="98"/>
      <c r="O21" s="225"/>
      <c r="P21" s="98"/>
      <c r="Q21" s="44"/>
      <c r="R21" s="98"/>
      <c r="S21" s="225"/>
      <c r="T21" s="143"/>
      <c r="U21" s="2"/>
      <c r="V21" s="2"/>
      <c r="W21" s="2"/>
      <c r="X21" s="2"/>
      <c r="Y21" s="2"/>
      <c r="Z21" s="2"/>
    </row>
    <row r="22" spans="1:26" ht="15.75" x14ac:dyDescent="0.25">
      <c r="A22" s="263"/>
      <c r="B22" s="98"/>
      <c r="C22" s="225"/>
      <c r="D22" s="98"/>
      <c r="E22" s="225"/>
      <c r="F22" s="98"/>
      <c r="G22" s="225"/>
      <c r="H22" s="98"/>
      <c r="I22" s="225"/>
      <c r="J22" s="98"/>
      <c r="K22" s="44"/>
      <c r="L22" s="98"/>
      <c r="M22" s="97"/>
      <c r="N22" s="98"/>
      <c r="O22" s="225"/>
      <c r="P22" s="98"/>
      <c r="Q22" s="225"/>
      <c r="R22" s="98"/>
      <c r="S22" s="225"/>
      <c r="T22" s="143"/>
      <c r="U22" s="2"/>
      <c r="V22" s="2"/>
      <c r="W22" s="2"/>
      <c r="X22" s="2"/>
      <c r="Y22" s="2"/>
      <c r="Z22" s="2"/>
    </row>
    <row r="23" spans="1:26" ht="15.75" x14ac:dyDescent="0.25">
      <c r="A23" s="263"/>
      <c r="B23" s="98"/>
      <c r="C23" s="97"/>
      <c r="D23" s="98"/>
      <c r="E23" s="225"/>
      <c r="F23" s="98"/>
      <c r="G23" s="225"/>
      <c r="H23" s="98"/>
      <c r="I23" s="44"/>
      <c r="J23" s="98"/>
      <c r="K23" s="225"/>
      <c r="L23" s="98"/>
      <c r="M23" s="225"/>
      <c r="N23" s="98"/>
      <c r="O23" s="225"/>
      <c r="P23" s="98"/>
      <c r="Q23" s="225"/>
      <c r="R23" s="98"/>
      <c r="S23" s="97"/>
      <c r="T23" s="143"/>
      <c r="U23" s="2"/>
      <c r="V23" s="2"/>
      <c r="W23" s="2"/>
      <c r="X23" s="2"/>
      <c r="Y23" s="2"/>
      <c r="Z23" s="2"/>
    </row>
    <row r="24" spans="1:26" ht="15.75" customHeight="1" thickBot="1" x14ac:dyDescent="0.3">
      <c r="A24" s="264"/>
      <c r="B24" s="145"/>
      <c r="C24" s="261"/>
      <c r="D24" s="145"/>
      <c r="E24" s="261"/>
      <c r="F24" s="145"/>
      <c r="G24" s="261"/>
      <c r="H24" s="145"/>
      <c r="I24" s="261"/>
      <c r="J24" s="145"/>
      <c r="K24" s="261"/>
      <c r="L24" s="145"/>
      <c r="M24" s="261"/>
      <c r="N24" s="145"/>
      <c r="O24" s="261"/>
      <c r="P24" s="145"/>
      <c r="Q24" s="261"/>
      <c r="R24" s="145"/>
      <c r="S24" s="147"/>
      <c r="T24" s="148"/>
      <c r="U24" s="2"/>
      <c r="V24" s="2"/>
      <c r="W24" s="2"/>
      <c r="X24" s="2"/>
      <c r="Y24" s="2"/>
      <c r="Z24" s="2"/>
    </row>
    <row r="25" spans="1:26" ht="15.75" customHeight="1" thickBot="1" x14ac:dyDescent="0.3">
      <c r="A25" s="101"/>
      <c r="B25" s="149">
        <f>+SUM(B17:B24)</f>
        <v>4</v>
      </c>
      <c r="C25" s="101"/>
      <c r="D25" s="149">
        <f>+SUM(D17:D24)</f>
        <v>17</v>
      </c>
      <c r="E25" s="101"/>
      <c r="F25" s="149">
        <f>+SUM(F17:F24)</f>
        <v>5</v>
      </c>
      <c r="G25" s="101"/>
      <c r="H25" s="149">
        <f>+SUM(H17:H24)</f>
        <v>4</v>
      </c>
      <c r="I25" s="101"/>
      <c r="J25" s="149">
        <f>+SUM(J17:J24)</f>
        <v>9</v>
      </c>
      <c r="K25" s="101"/>
      <c r="L25" s="149">
        <f>+SUM(L17:L24)</f>
        <v>1</v>
      </c>
      <c r="M25" s="101"/>
      <c r="N25" s="149">
        <f>+SUM(N17:N24)</f>
        <v>0</v>
      </c>
      <c r="O25" s="101"/>
      <c r="P25" s="149">
        <f>+SUM(P17:P24)</f>
        <v>0</v>
      </c>
      <c r="Q25" s="101"/>
      <c r="R25" s="149">
        <f>+SUM(R17:R24)</f>
        <v>1</v>
      </c>
      <c r="S25" s="101"/>
      <c r="T25" s="149">
        <f>+SUM(T17:T24)</f>
        <v>3</v>
      </c>
      <c r="U25" s="2"/>
      <c r="V25" s="2"/>
      <c r="W25" s="2"/>
      <c r="X25" s="2"/>
      <c r="Y25" s="2"/>
      <c r="Z25" s="2"/>
    </row>
    <row r="26" spans="1:26" ht="15.75" x14ac:dyDescent="0.25">
      <c r="A26" s="236"/>
      <c r="B26" s="150"/>
      <c r="C26" s="262"/>
      <c r="D26" s="150"/>
      <c r="E26" s="242"/>
      <c r="F26" s="150"/>
      <c r="G26" s="189" t="s">
        <v>74</v>
      </c>
      <c r="H26" s="190">
        <v>29</v>
      </c>
      <c r="I26" s="191" t="s">
        <v>75</v>
      </c>
      <c r="J26" s="191">
        <v>39</v>
      </c>
      <c r="K26" s="158"/>
      <c r="L26" s="150"/>
      <c r="M26" s="158"/>
      <c r="N26" s="150"/>
      <c r="O26" s="158"/>
      <c r="P26" s="150"/>
      <c r="Q26" s="158"/>
      <c r="R26" s="150"/>
      <c r="S26" s="158"/>
      <c r="T26" s="159"/>
      <c r="U26" s="2"/>
      <c r="V26" s="2"/>
      <c r="W26" s="2"/>
      <c r="X26" s="2"/>
      <c r="Y26" s="2"/>
      <c r="Z26" s="2"/>
    </row>
    <row r="27" spans="1:26" ht="15.75" x14ac:dyDescent="0.25">
      <c r="A27" s="260"/>
      <c r="B27" s="98"/>
      <c r="C27" s="225"/>
      <c r="D27" s="98"/>
      <c r="E27" s="97"/>
      <c r="F27" s="98"/>
      <c r="G27" s="225"/>
      <c r="H27" s="98"/>
      <c r="I27" s="225"/>
      <c r="J27" s="98"/>
      <c r="K27" s="44"/>
      <c r="L27" s="98"/>
      <c r="M27" s="225"/>
      <c r="N27" s="98"/>
      <c r="O27" s="225"/>
      <c r="P27" s="98"/>
      <c r="Q27" s="225"/>
      <c r="R27" s="98"/>
      <c r="S27" s="44"/>
      <c r="T27" s="143"/>
      <c r="U27" s="2"/>
      <c r="V27" s="2"/>
      <c r="W27" s="2"/>
      <c r="X27" s="2"/>
      <c r="Y27" s="2"/>
      <c r="Z27" s="2"/>
    </row>
    <row r="28" spans="1:26" ht="15.75" x14ac:dyDescent="0.25">
      <c r="A28" s="260"/>
      <c r="B28" s="98"/>
      <c r="C28" s="225"/>
      <c r="D28" s="98"/>
      <c r="E28" s="97"/>
      <c r="F28" s="98"/>
      <c r="G28" s="225"/>
      <c r="H28" s="98"/>
      <c r="I28" s="44"/>
      <c r="J28" s="98"/>
      <c r="K28" s="225"/>
      <c r="L28" s="98"/>
      <c r="M28" s="97"/>
      <c r="N28" s="98"/>
      <c r="O28" s="225"/>
      <c r="P28" s="98"/>
      <c r="Q28" s="225"/>
      <c r="R28" s="98"/>
      <c r="S28" s="225"/>
      <c r="T28" s="143"/>
      <c r="U28" s="2"/>
      <c r="V28" s="2"/>
      <c r="W28" s="2"/>
      <c r="X28" s="2"/>
      <c r="Y28" s="2"/>
      <c r="Z28" s="2"/>
    </row>
    <row r="29" spans="1:26" ht="15.75" x14ac:dyDescent="0.25">
      <c r="A29" s="260"/>
      <c r="B29" s="98"/>
      <c r="C29" s="225"/>
      <c r="D29" s="98"/>
      <c r="E29" s="44"/>
      <c r="F29" s="98"/>
      <c r="G29" s="44"/>
      <c r="H29" s="98"/>
      <c r="I29" s="225"/>
      <c r="J29" s="98"/>
      <c r="K29" s="225"/>
      <c r="L29" s="98"/>
      <c r="M29" s="225"/>
      <c r="N29" s="98"/>
      <c r="O29" s="225"/>
      <c r="P29" s="98"/>
      <c r="Q29" s="44"/>
      <c r="R29" s="98"/>
      <c r="S29" s="97"/>
      <c r="T29" s="143"/>
      <c r="U29" s="2"/>
      <c r="V29" s="2"/>
      <c r="W29" s="2"/>
      <c r="X29" s="2"/>
      <c r="Y29" s="2"/>
      <c r="Z29" s="2"/>
    </row>
    <row r="30" spans="1:26" ht="15.75" x14ac:dyDescent="0.25">
      <c r="A30" s="260"/>
      <c r="B30" s="98"/>
      <c r="C30" s="225"/>
      <c r="D30" s="98"/>
      <c r="E30" s="225"/>
      <c r="F30" s="98"/>
      <c r="G30" s="225"/>
      <c r="H30" s="98"/>
      <c r="I30" s="225"/>
      <c r="J30" s="98"/>
      <c r="K30" s="44"/>
      <c r="L30" s="98"/>
      <c r="M30" s="225"/>
      <c r="N30" s="98"/>
      <c r="O30" s="97"/>
      <c r="P30" s="98"/>
      <c r="Q30" s="225"/>
      <c r="R30" s="98"/>
      <c r="S30" s="97"/>
      <c r="T30" s="143"/>
      <c r="U30" s="2"/>
      <c r="V30" s="2"/>
      <c r="W30" s="2"/>
      <c r="X30" s="2"/>
      <c r="Y30" s="2"/>
      <c r="Z30" s="2"/>
    </row>
    <row r="31" spans="1:26" ht="15.75" customHeight="1" thickBot="1" x14ac:dyDescent="0.3">
      <c r="A31" s="264"/>
      <c r="B31" s="145"/>
      <c r="C31" s="147"/>
      <c r="D31" s="145"/>
      <c r="E31" s="147"/>
      <c r="F31" s="145"/>
      <c r="G31" s="261"/>
      <c r="H31" s="145"/>
      <c r="I31" s="147"/>
      <c r="J31" s="145"/>
      <c r="K31" s="261"/>
      <c r="L31" s="145"/>
      <c r="M31" s="261"/>
      <c r="N31" s="145"/>
      <c r="O31" s="147"/>
      <c r="P31" s="145"/>
      <c r="Q31" s="261"/>
      <c r="R31" s="145"/>
      <c r="S31" s="147"/>
      <c r="T31" s="148"/>
      <c r="U31" s="2"/>
      <c r="V31" s="2"/>
      <c r="W31" s="2"/>
      <c r="X31" s="2"/>
      <c r="Y31" s="2"/>
      <c r="Z31" s="2"/>
    </row>
    <row r="32" spans="1:26" ht="15.75" customHeight="1" thickBot="1" x14ac:dyDescent="0.3">
      <c r="A32" s="90"/>
      <c r="B32" s="136">
        <f>+SUM(B26:B31)</f>
        <v>0</v>
      </c>
      <c r="C32" s="90"/>
      <c r="D32" s="136">
        <f>+SUM(D26:D31)</f>
        <v>0</v>
      </c>
      <c r="E32" s="90"/>
      <c r="F32" s="136">
        <f>+SUM(F26:F31)</f>
        <v>0</v>
      </c>
      <c r="G32" s="90"/>
      <c r="H32" s="136">
        <f>+SUM(H26:H31)</f>
        <v>29</v>
      </c>
      <c r="I32" s="90"/>
      <c r="J32" s="136">
        <f>+SUM(J26:J31)</f>
        <v>39</v>
      </c>
      <c r="K32" s="90"/>
      <c r="L32" s="136">
        <f>+SUM(L26:L31)</f>
        <v>0</v>
      </c>
      <c r="M32" s="90"/>
      <c r="N32" s="136">
        <f>+SUM(N26:N31)</f>
        <v>0</v>
      </c>
      <c r="O32" s="90"/>
      <c r="P32" s="136">
        <f>+SUM(P26:P31)</f>
        <v>0</v>
      </c>
      <c r="Q32" s="90"/>
      <c r="R32" s="136">
        <f>+SUM(R26:R31)</f>
        <v>0</v>
      </c>
      <c r="S32" s="90"/>
      <c r="T32" s="13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C3" sqref="C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RoseSerieD!B3</f>
        <v>25</v>
      </c>
      <c r="D3" s="3"/>
      <c r="E3" s="4"/>
      <c r="F3" s="5"/>
      <c r="G3" s="5"/>
      <c r="H3" s="5"/>
      <c r="I3" s="5"/>
      <c r="J3" s="5"/>
      <c r="K3" s="3">
        <f>SvincoliD!$B$15</f>
        <v>0</v>
      </c>
      <c r="L3" s="11">
        <f>SvincoliD!$B$29</f>
        <v>0</v>
      </c>
      <c r="M3" s="3">
        <f>SvincoliD!$B$45</f>
        <v>0</v>
      </c>
      <c r="N3" s="11">
        <f>SvincoliD!$B$59</f>
        <v>0</v>
      </c>
      <c r="O3" s="131">
        <f>C3+D3+E3+F3+G3+H3+I3+J3+K3-L3</f>
        <v>25</v>
      </c>
      <c r="P3" s="15">
        <f t="shared" ref="P3:P12" si="0">C3+D3+E3+F3+G3+H3+I3+J3+K3-L3+M3-N3</f>
        <v>25</v>
      </c>
      <c r="Q3" s="53">
        <f>ROUNDDOWN(P3/3,0)</f>
        <v>8</v>
      </c>
      <c r="R3" s="16"/>
    </row>
    <row r="4" spans="1:23" ht="16.5" thickBot="1" x14ac:dyDescent="0.3">
      <c r="A4" s="17">
        <v>2</v>
      </c>
      <c r="B4" s="17"/>
      <c r="C4" s="35">
        <f>RoseSerieD!H3</f>
        <v>7</v>
      </c>
      <c r="D4" s="17"/>
      <c r="E4" s="20"/>
      <c r="F4" s="16"/>
      <c r="G4" s="16"/>
      <c r="H4" s="16"/>
      <c r="I4" s="16"/>
      <c r="J4" s="16"/>
      <c r="K4" s="17">
        <f>SvincoliD!$D$15</f>
        <v>0</v>
      </c>
      <c r="L4" s="21">
        <f>SvincoliD!$D$29</f>
        <v>0</v>
      </c>
      <c r="M4" s="17">
        <f>SvincoliD!$D$45</f>
        <v>0</v>
      </c>
      <c r="N4" s="21">
        <f>SvincoliD!$D$59</f>
        <v>0</v>
      </c>
      <c r="O4" s="132">
        <f t="shared" ref="O4:O12" si="1">C4+D4+E4+F4+G4+H4+I4+J4+K4-L4</f>
        <v>7</v>
      </c>
      <c r="P4" s="23">
        <f t="shared" si="0"/>
        <v>7</v>
      </c>
      <c r="Q4" s="54">
        <f t="shared" ref="Q4:Q12" si="2">ROUNDDOWN(P4/3,0)</f>
        <v>2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RoseSerieD!D3</f>
        <v>28</v>
      </c>
      <c r="D5" s="17"/>
      <c r="E5" s="20"/>
      <c r="F5" s="16"/>
      <c r="G5" s="16"/>
      <c r="H5" s="16"/>
      <c r="I5" s="16"/>
      <c r="J5" s="16"/>
      <c r="K5" s="17">
        <f>SvincoliD!$F$15</f>
        <v>0</v>
      </c>
      <c r="L5" s="21">
        <f>SvincoliD!$F$29</f>
        <v>0</v>
      </c>
      <c r="M5" s="17">
        <f>SvincoliD!$F$45</f>
        <v>0</v>
      </c>
      <c r="N5" s="21">
        <f>SvincoliD!$F$59</f>
        <v>0</v>
      </c>
      <c r="O5" s="132">
        <f t="shared" si="1"/>
        <v>28</v>
      </c>
      <c r="P5" s="23">
        <f t="shared" si="0"/>
        <v>28</v>
      </c>
      <c r="Q5" s="54">
        <f t="shared" si="2"/>
        <v>9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RoseSerieD!R3</f>
        <v>13</v>
      </c>
      <c r="D6" s="17"/>
      <c r="E6" s="20"/>
      <c r="F6" s="16"/>
      <c r="G6" s="16"/>
      <c r="H6" s="16"/>
      <c r="I6" s="16"/>
      <c r="J6" s="16"/>
      <c r="K6" s="17">
        <f>SvincoliD!$H$15</f>
        <v>0</v>
      </c>
      <c r="L6" s="21">
        <f>SvincoliD!$H$29</f>
        <v>0</v>
      </c>
      <c r="M6" s="17">
        <f>SvincoliD!$H$45</f>
        <v>0</v>
      </c>
      <c r="N6" s="21">
        <f>SvincoliD!$H$59</f>
        <v>0</v>
      </c>
      <c r="O6" s="132">
        <f t="shared" si="1"/>
        <v>13</v>
      </c>
      <c r="P6" s="23">
        <f t="shared" si="0"/>
        <v>13</v>
      </c>
      <c r="Q6" s="54">
        <f t="shared" si="2"/>
        <v>4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RoseSerieD!P3</f>
        <v>0</v>
      </c>
      <c r="D7" s="17"/>
      <c r="E7" s="20"/>
      <c r="F7" s="16"/>
      <c r="G7" s="16"/>
      <c r="H7" s="16"/>
      <c r="I7" s="16"/>
      <c r="J7" s="16"/>
      <c r="K7" s="17">
        <f>SvincoliD!$J$15</f>
        <v>0</v>
      </c>
      <c r="L7" s="21">
        <f>SvincoliD!$J$29</f>
        <v>0</v>
      </c>
      <c r="M7" s="17">
        <f>SvincoliD!$J$45</f>
        <v>0</v>
      </c>
      <c r="N7" s="21">
        <f>SvincoliD!$J$59</f>
        <v>0</v>
      </c>
      <c r="O7" s="132">
        <f t="shared" si="1"/>
        <v>0</v>
      </c>
      <c r="P7" s="23">
        <f t="shared" si="0"/>
        <v>0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RoseSerieD!F3</f>
        <v>23</v>
      </c>
      <c r="D8" s="17"/>
      <c r="E8" s="20"/>
      <c r="F8" s="16"/>
      <c r="G8" s="16"/>
      <c r="H8" s="16"/>
      <c r="I8" s="16"/>
      <c r="J8" s="16"/>
      <c r="K8" s="17">
        <f>SvincoliD!$L$15</f>
        <v>0</v>
      </c>
      <c r="L8" s="21">
        <f>SvincoliD!$L$29</f>
        <v>0</v>
      </c>
      <c r="M8" s="17">
        <f>SvincoliD!$L$45</f>
        <v>0</v>
      </c>
      <c r="N8" s="21">
        <f>SvincoliD!$L$59</f>
        <v>0</v>
      </c>
      <c r="O8" s="132">
        <f t="shared" si="1"/>
        <v>23</v>
      </c>
      <c r="P8" s="23">
        <f t="shared" si="0"/>
        <v>23</v>
      </c>
      <c r="Q8" s="54">
        <f t="shared" si="2"/>
        <v>7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RoseSerieD!J3</f>
        <v>19</v>
      </c>
      <c r="D9" s="17"/>
      <c r="E9" s="20"/>
      <c r="F9" s="16"/>
      <c r="G9" s="16"/>
      <c r="H9" s="16"/>
      <c r="I9" s="16"/>
      <c r="J9" s="16"/>
      <c r="K9" s="17">
        <f>SvincoliD!$N$15</f>
        <v>0</v>
      </c>
      <c r="L9" s="21">
        <f>SvincoliD!$N$29</f>
        <v>0</v>
      </c>
      <c r="M9" s="17">
        <f>SvincoliD!$N$45</f>
        <v>0</v>
      </c>
      <c r="N9" s="21">
        <f>SvincoliD!$N$59</f>
        <v>0</v>
      </c>
      <c r="O9" s="132">
        <f t="shared" si="1"/>
        <v>19</v>
      </c>
      <c r="P9" s="23">
        <f t="shared" si="0"/>
        <v>19</v>
      </c>
      <c r="Q9" s="54">
        <f t="shared" si="2"/>
        <v>6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RoseSerieD!L3</f>
        <v>23</v>
      </c>
      <c r="D10" s="17"/>
      <c r="E10" s="20"/>
      <c r="F10" s="16"/>
      <c r="G10" s="16"/>
      <c r="H10" s="16"/>
      <c r="I10" s="16"/>
      <c r="J10" s="16"/>
      <c r="K10" s="17">
        <f>SvincoliD!$P$15</f>
        <v>0</v>
      </c>
      <c r="L10" s="21">
        <f>SvincoliD!$P$29</f>
        <v>0</v>
      </c>
      <c r="M10" s="17">
        <f>SvincoliD!$P$45</f>
        <v>0</v>
      </c>
      <c r="N10" s="21">
        <f>SvincoliD!$P$59</f>
        <v>0</v>
      </c>
      <c r="O10" s="132">
        <f t="shared" si="1"/>
        <v>23</v>
      </c>
      <c r="P10" s="23">
        <f t="shared" si="0"/>
        <v>23</v>
      </c>
      <c r="Q10" s="54">
        <f t="shared" si="2"/>
        <v>7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RoseSerieD!T3</f>
        <v>35</v>
      </c>
      <c r="D11" s="17"/>
      <c r="E11" s="20"/>
      <c r="F11" s="16"/>
      <c r="G11" s="16"/>
      <c r="H11" s="16"/>
      <c r="I11" s="16"/>
      <c r="J11" s="16"/>
      <c r="K11" s="17">
        <f>SvincoliD!$R$15</f>
        <v>0</v>
      </c>
      <c r="L11" s="21">
        <f>SvincoliD!$R$29</f>
        <v>0</v>
      </c>
      <c r="M11" s="17">
        <f>SvincoliD!$R$45</f>
        <v>0</v>
      </c>
      <c r="N11" s="21">
        <f>SvincoliD!$R$59</f>
        <v>0</v>
      </c>
      <c r="O11" s="132">
        <f t="shared" si="1"/>
        <v>35</v>
      </c>
      <c r="P11" s="23">
        <f t="shared" si="0"/>
        <v>35</v>
      </c>
      <c r="Q11" s="54">
        <f t="shared" si="2"/>
        <v>11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RoseSerieD!N3</f>
        <v>5</v>
      </c>
      <c r="D12" s="28"/>
      <c r="E12" s="29"/>
      <c r="F12" s="30"/>
      <c r="G12" s="30"/>
      <c r="H12" s="30"/>
      <c r="I12" s="30"/>
      <c r="J12" s="30"/>
      <c r="K12" s="28">
        <f>SvincoliD!$T$15</f>
        <v>0</v>
      </c>
      <c r="L12" s="31">
        <f>SvincoliD!$T$29</f>
        <v>0</v>
      </c>
      <c r="M12" s="28">
        <f>SvincoliD!$T$45</f>
        <v>0</v>
      </c>
      <c r="N12" s="31">
        <f>SvincoliD!$T$59</f>
        <v>0</v>
      </c>
      <c r="O12" s="133">
        <f t="shared" si="1"/>
        <v>5</v>
      </c>
      <c r="P12" s="34">
        <f t="shared" si="0"/>
        <v>5</v>
      </c>
      <c r="Q12" s="55">
        <f t="shared" si="2"/>
        <v>1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B25" sqref="B25"/>
    </sheetView>
  </sheetViews>
  <sheetFormatPr defaultColWidth="13.375" defaultRowHeight="15" customHeight="1" x14ac:dyDescent="0.25"/>
  <cols>
    <col min="1" max="1" width="14" style="51" bestFit="1" customWidth="1"/>
    <col min="2" max="2" width="3.125" style="51" bestFit="1" customWidth="1"/>
    <col min="3" max="3" width="16.875" style="51" bestFit="1" customWidth="1"/>
    <col min="4" max="4" width="4.125" style="51" bestFit="1" customWidth="1"/>
    <col min="5" max="5" width="9.625" style="51" bestFit="1" customWidth="1"/>
    <col min="6" max="6" width="4.125" style="51" bestFit="1" customWidth="1"/>
    <col min="7" max="7" width="12.375" style="51" bestFit="1" customWidth="1"/>
    <col min="8" max="8" width="3.125" style="51" bestFit="1" customWidth="1"/>
    <col min="9" max="9" width="12" style="51" bestFit="1" customWidth="1"/>
    <col min="10" max="10" width="3.125" style="51" bestFit="1" customWidth="1"/>
    <col min="11" max="11" width="12.625" style="51" bestFit="1" customWidth="1"/>
    <col min="12" max="12" width="4.125" style="51" bestFit="1" customWidth="1"/>
    <col min="13" max="13" width="13.875" style="51" bestFit="1" customWidth="1"/>
    <col min="14" max="14" width="4.125" style="51" bestFit="1" customWidth="1"/>
    <col min="15" max="15" width="14" style="51" bestFit="1" customWidth="1"/>
    <col min="16" max="16" width="4.125" style="51" bestFit="1" customWidth="1"/>
    <col min="17" max="17" width="12" style="51" bestFit="1" customWidth="1"/>
    <col min="18" max="18" width="4.125" style="51" bestFit="1" customWidth="1"/>
    <col min="19" max="19" width="13.5" style="51" bestFit="1" customWidth="1"/>
    <col min="20" max="20" width="3.125" style="51" bestFit="1" customWidth="1"/>
    <col min="21" max="21" width="7.875" style="51" bestFit="1" customWidth="1"/>
    <col min="22" max="22" width="9.875" style="51" bestFit="1" customWidth="1"/>
    <col min="23" max="26" width="6.875" style="51" customWidth="1"/>
    <col min="27" max="16384" width="13.375" style="51"/>
  </cols>
  <sheetData>
    <row r="1" spans="1:22" ht="16.5" thickBot="1" x14ac:dyDescent="0.3">
      <c r="A1" s="344">
        <f>'Serie D'!B3</f>
        <v>0</v>
      </c>
      <c r="B1" s="345"/>
      <c r="C1" s="344">
        <f>'Serie D'!B4</f>
        <v>0</v>
      </c>
      <c r="D1" s="345"/>
      <c r="E1" s="344">
        <f>'Serie D'!B5</f>
        <v>0</v>
      </c>
      <c r="F1" s="346"/>
      <c r="G1" s="344">
        <f>'Serie D'!B6</f>
        <v>0</v>
      </c>
      <c r="H1" s="345"/>
      <c r="I1" s="340">
        <f>'Serie D'!B7</f>
        <v>0</v>
      </c>
      <c r="J1" s="341"/>
      <c r="K1" s="340">
        <f>'Serie D'!B8</f>
        <v>0</v>
      </c>
      <c r="L1" s="341"/>
      <c r="M1" s="340">
        <f>'Serie D'!B9</f>
        <v>0</v>
      </c>
      <c r="N1" s="341"/>
      <c r="O1" s="340">
        <f>'Serie D'!B10</f>
        <v>0</v>
      </c>
      <c r="P1" s="341"/>
      <c r="Q1" s="340">
        <f>'Serie D'!B11</f>
        <v>0</v>
      </c>
      <c r="R1" s="341"/>
      <c r="S1" s="340">
        <f>'Serie D'!B12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8"/>
    </row>
    <row r="3" spans="1:22" ht="15.75" x14ac:dyDescent="0.25">
      <c r="A3" s="13"/>
      <c r="B3" s="2"/>
      <c r="C3" s="13"/>
      <c r="D3" s="2"/>
      <c r="E3" s="13"/>
      <c r="F3" s="2"/>
      <c r="G3" s="13"/>
      <c r="H3" s="2"/>
      <c r="I3" s="13"/>
      <c r="J3" s="2"/>
      <c r="K3" s="13"/>
      <c r="L3" s="2"/>
      <c r="M3" s="13"/>
      <c r="N3" s="2"/>
      <c r="O3" s="13"/>
      <c r="P3" s="2"/>
      <c r="Q3" s="13"/>
      <c r="R3" s="2"/>
      <c r="S3" s="13"/>
      <c r="T3" s="2"/>
      <c r="U3" s="339"/>
      <c r="V3" s="348"/>
    </row>
    <row r="4" spans="1:22" ht="15.75" x14ac:dyDescent="0.25">
      <c r="A4" s="13"/>
      <c r="B4" s="2"/>
      <c r="C4" s="13"/>
      <c r="D4" s="2"/>
      <c r="E4" s="13"/>
      <c r="F4" s="2"/>
      <c r="G4" s="13"/>
      <c r="H4" s="2"/>
      <c r="I4" s="13"/>
      <c r="J4" s="2"/>
      <c r="K4" s="13"/>
      <c r="L4" s="2"/>
      <c r="M4" s="13"/>
      <c r="N4" s="2"/>
      <c r="O4" s="13"/>
      <c r="P4" s="2"/>
      <c r="Q4" s="13"/>
      <c r="R4" s="2"/>
      <c r="S4" s="13"/>
      <c r="T4" s="2"/>
      <c r="U4" s="339"/>
      <c r="V4" s="348"/>
    </row>
    <row r="5" spans="1:22" ht="15.75" x14ac:dyDescent="0.25">
      <c r="A5" s="13"/>
      <c r="B5" s="2"/>
      <c r="C5" s="13"/>
      <c r="D5" s="2"/>
      <c r="E5" s="13"/>
      <c r="F5" s="2"/>
      <c r="G5" s="13"/>
      <c r="H5" s="2"/>
      <c r="I5" s="13"/>
      <c r="J5" s="2"/>
      <c r="K5" s="13"/>
      <c r="L5" s="2"/>
      <c r="M5" s="13"/>
      <c r="N5" s="2"/>
      <c r="O5" s="13"/>
      <c r="P5" s="2"/>
      <c r="Q5" s="13"/>
      <c r="R5" s="2"/>
      <c r="S5" s="13"/>
      <c r="T5" s="2"/>
      <c r="U5" s="339"/>
      <c r="V5" s="348"/>
    </row>
    <row r="6" spans="1:22" ht="15.75" x14ac:dyDescent="0.25">
      <c r="A6" s="13"/>
      <c r="B6" s="2"/>
      <c r="C6" s="13"/>
      <c r="D6" s="2"/>
      <c r="E6" s="13"/>
      <c r="F6" s="2"/>
      <c r="G6" s="13"/>
      <c r="H6" s="2"/>
      <c r="I6" s="13"/>
      <c r="J6" s="2"/>
      <c r="K6" s="13"/>
      <c r="L6" s="2"/>
      <c r="M6" s="13"/>
      <c r="N6" s="2"/>
      <c r="O6" s="13"/>
      <c r="P6" s="2"/>
      <c r="Q6" s="13"/>
      <c r="R6" s="2"/>
      <c r="S6" s="13"/>
      <c r="T6" s="2"/>
      <c r="U6" s="339"/>
      <c r="V6" s="348"/>
    </row>
    <row r="7" spans="1:22" ht="15.75" x14ac:dyDescent="0.25">
      <c r="A7" s="13"/>
      <c r="B7" s="2"/>
      <c r="C7" s="13"/>
      <c r="D7" s="2"/>
      <c r="E7" s="13"/>
      <c r="F7" s="2"/>
      <c r="G7" s="13"/>
      <c r="H7" s="2"/>
      <c r="I7" s="13"/>
      <c r="J7" s="2"/>
      <c r="K7" s="13"/>
      <c r="L7" s="2"/>
      <c r="M7" s="13"/>
      <c r="N7" s="2"/>
      <c r="O7" s="13"/>
      <c r="P7" s="2"/>
      <c r="Q7" s="13"/>
      <c r="R7" s="2"/>
      <c r="S7" s="13"/>
      <c r="T7" s="2"/>
      <c r="U7" s="339"/>
      <c r="V7" s="348"/>
    </row>
    <row r="8" spans="1:22" ht="15.75" x14ac:dyDescent="0.25">
      <c r="A8" s="13"/>
      <c r="B8" s="2"/>
      <c r="C8" s="13"/>
      <c r="D8" s="2"/>
      <c r="E8" s="13"/>
      <c r="F8" s="2"/>
      <c r="G8" s="13"/>
      <c r="H8" s="2"/>
      <c r="I8" s="13"/>
      <c r="J8" s="2"/>
      <c r="K8" s="13"/>
      <c r="L8" s="2"/>
      <c r="M8" s="13"/>
      <c r="N8" s="2"/>
      <c r="O8" s="13"/>
      <c r="P8" s="2"/>
      <c r="Q8" s="13"/>
      <c r="R8" s="2"/>
      <c r="S8" s="13"/>
      <c r="T8" s="2"/>
      <c r="U8" s="339"/>
      <c r="V8" s="348"/>
    </row>
    <row r="9" spans="1:22" ht="15.75" x14ac:dyDescent="0.25">
      <c r="A9" s="13"/>
      <c r="B9" s="2"/>
      <c r="C9" s="13"/>
      <c r="D9" s="2"/>
      <c r="E9" s="13"/>
      <c r="F9" s="2"/>
      <c r="G9" s="13"/>
      <c r="H9" s="2"/>
      <c r="I9" s="13"/>
      <c r="J9" s="2"/>
      <c r="K9" s="13"/>
      <c r="L9" s="2"/>
      <c r="M9" s="13"/>
      <c r="N9" s="2"/>
      <c r="O9" s="13"/>
      <c r="P9" s="2"/>
      <c r="Q9" s="13"/>
      <c r="R9" s="2"/>
      <c r="S9" s="13"/>
      <c r="T9" s="2"/>
      <c r="U9" s="339"/>
      <c r="V9" s="348"/>
    </row>
    <row r="10" spans="1:22" ht="16.5" thickBot="1" x14ac:dyDescent="0.3">
      <c r="A10" s="18"/>
      <c r="B10" s="22"/>
      <c r="C10" s="18"/>
      <c r="D10" s="22"/>
      <c r="E10" s="18"/>
      <c r="F10" s="22"/>
      <c r="G10" s="18"/>
      <c r="H10" s="22"/>
      <c r="I10" s="18"/>
      <c r="J10" s="22"/>
      <c r="K10" s="18"/>
      <c r="L10" s="22"/>
      <c r="M10" s="18"/>
      <c r="N10" s="22"/>
      <c r="O10" s="18"/>
      <c r="P10" s="22"/>
      <c r="Q10" s="18"/>
      <c r="R10" s="22"/>
      <c r="S10" s="18"/>
      <c r="T10" s="22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370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2"/>
      <c r="U15" s="339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2"/>
      <c r="U16" s="339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2"/>
      <c r="U17" s="339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2"/>
      <c r="U18" s="339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2"/>
      <c r="U19" s="339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2"/>
      <c r="U20" s="339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2"/>
      <c r="U21" s="339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19"/>
      <c r="S22" s="18"/>
      <c r="T22" s="22"/>
      <c r="U22" s="339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118" t="s">
        <v>87</v>
      </c>
      <c r="P24" s="26">
        <f>SUM(P14:P22)</f>
        <v>0</v>
      </c>
      <c r="Q24" s="118" t="s">
        <v>87</v>
      </c>
      <c r="R24" s="26">
        <f>SUM(R14:R22)</f>
        <v>0</v>
      </c>
      <c r="S24" s="118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'Serie D'!O3</f>
        <v>25</v>
      </c>
      <c r="C25" s="33"/>
      <c r="D25" s="33">
        <f>'Serie D'!O4</f>
        <v>7</v>
      </c>
      <c r="E25" s="33"/>
      <c r="F25" s="33">
        <f>'Serie D'!O5</f>
        <v>28</v>
      </c>
      <c r="G25" s="33"/>
      <c r="H25" s="33">
        <f>'Serie D'!O6</f>
        <v>13</v>
      </c>
      <c r="I25" s="33"/>
      <c r="J25" s="33">
        <f>'Serie D'!O7</f>
        <v>0</v>
      </c>
      <c r="K25" s="33"/>
      <c r="L25" s="33">
        <f>'Serie D'!O8</f>
        <v>23</v>
      </c>
      <c r="M25" s="33"/>
      <c r="N25" s="33">
        <f>'Serie D'!O9</f>
        <v>19</v>
      </c>
      <c r="O25" s="33"/>
      <c r="P25" s="33">
        <f>'Serie D'!O10</f>
        <v>23</v>
      </c>
      <c r="Q25" s="33"/>
      <c r="R25" s="33">
        <f>'Serie D'!O11</f>
        <v>35</v>
      </c>
      <c r="S25" s="33"/>
      <c r="T25" s="33">
        <f>'Serie D'!O12</f>
        <v>5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>
        <f>SUM(B27:B35)</f>
        <v>0</v>
      </c>
      <c r="C36" s="25"/>
      <c r="D36" s="26">
        <f>SUM(D27:D35)</f>
        <v>0</v>
      </c>
      <c r="E36" s="25"/>
      <c r="F36" s="26">
        <f>SUM(F27:F35)</f>
        <v>0</v>
      </c>
      <c r="G36" s="25"/>
      <c r="H36" s="26">
        <f>SUM(H27:H35)</f>
        <v>0</v>
      </c>
      <c r="I36" s="25"/>
      <c r="J36" s="26">
        <f>SUM(J27:J35)</f>
        <v>0</v>
      </c>
      <c r="K36" s="25"/>
      <c r="L36" s="26">
        <f>SUM(L27:L35)</f>
        <v>0</v>
      </c>
      <c r="M36" s="25"/>
      <c r="N36" s="26">
        <f>SUM(N27:N35)</f>
        <v>0</v>
      </c>
      <c r="O36" s="25"/>
      <c r="P36" s="26">
        <f>SUM(P27:P35)</f>
        <v>0</v>
      </c>
      <c r="Q36" s="25"/>
      <c r="R36" s="26">
        <f>SUM(R27:R35)</f>
        <v>0</v>
      </c>
      <c r="S36" s="25"/>
      <c r="T36" s="26">
        <f>SUM(T27:T35)</f>
        <v>0</v>
      </c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2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2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2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2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2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2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2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22"/>
      <c r="U47" s="339"/>
      <c r="V47" s="348"/>
    </row>
    <row r="48" spans="1:22" ht="16.5" thickBot="1" x14ac:dyDescent="0.3">
      <c r="A48" s="8" t="s">
        <v>87</v>
      </c>
      <c r="B48" s="10">
        <f>SUM(B39:B47)</f>
        <v>0</v>
      </c>
      <c r="C48" s="8" t="s">
        <v>87</v>
      </c>
      <c r="D48" s="10">
        <f>SUM(D39:D47)</f>
        <v>0</v>
      </c>
      <c r="E48" s="8" t="s">
        <v>87</v>
      </c>
      <c r="F48" s="10">
        <f>SUM(F39:F47)</f>
        <v>0</v>
      </c>
      <c r="G48" s="8" t="s">
        <v>87</v>
      </c>
      <c r="H48" s="10">
        <f>SUM(H39:H47)</f>
        <v>0</v>
      </c>
      <c r="I48" s="8" t="s">
        <v>87</v>
      </c>
      <c r="J48" s="10">
        <f>SUM(J39:J47)</f>
        <v>0</v>
      </c>
      <c r="K48" s="8" t="s">
        <v>87</v>
      </c>
      <c r="L48" s="10">
        <f>SUM(L39:L47)</f>
        <v>0</v>
      </c>
      <c r="M48" s="8" t="s">
        <v>87</v>
      </c>
      <c r="N48" s="10">
        <f>SUM(N39:N47)</f>
        <v>0</v>
      </c>
      <c r="O48" s="8" t="s">
        <v>87</v>
      </c>
      <c r="P48" s="10">
        <f>SUM(P39:P47)</f>
        <v>0</v>
      </c>
      <c r="Q48" s="169" t="s">
        <v>87</v>
      </c>
      <c r="R48" s="10">
        <f>SUM(R39:R47)</f>
        <v>0</v>
      </c>
      <c r="S48" s="169" t="s">
        <v>87</v>
      </c>
      <c r="T48" s="10">
        <f>SUM(T39:T47)</f>
        <v>0</v>
      </c>
      <c r="U48" s="332"/>
      <c r="V48" s="348"/>
    </row>
    <row r="49" spans="1:22" ht="16.5" thickBot="1" x14ac:dyDescent="0.3">
      <c r="A49" s="115"/>
      <c r="B49" s="116">
        <f>'Serie D'!P3</f>
        <v>25</v>
      </c>
      <c r="C49" s="116"/>
      <c r="D49" s="116">
        <f>'Serie D'!P4</f>
        <v>7</v>
      </c>
      <c r="E49" s="116"/>
      <c r="F49" s="116">
        <f>'Serie D'!P5</f>
        <v>28</v>
      </c>
      <c r="G49" s="116"/>
      <c r="H49" s="116">
        <f>'Serie D'!P6</f>
        <v>13</v>
      </c>
      <c r="I49" s="116"/>
      <c r="J49" s="116">
        <f>'Serie D'!P7</f>
        <v>0</v>
      </c>
      <c r="K49" s="116"/>
      <c r="L49" s="116">
        <f>'Serie D'!P8</f>
        <v>23</v>
      </c>
      <c r="M49" s="116"/>
      <c r="N49" s="116">
        <f>'Serie D'!P9</f>
        <v>19</v>
      </c>
      <c r="O49" s="116"/>
      <c r="P49" s="116">
        <f>'Serie D'!P10</f>
        <v>23</v>
      </c>
      <c r="Q49" s="116"/>
      <c r="R49" s="116">
        <f>'Serie D'!P11</f>
        <v>35</v>
      </c>
      <c r="S49" s="116"/>
      <c r="T49" s="117">
        <f>'Serie D'!P12</f>
        <v>5</v>
      </c>
      <c r="U49" s="347" t="s">
        <v>25</v>
      </c>
      <c r="V49" s="348"/>
    </row>
  </sheetData>
  <mergeCells count="28">
    <mergeCell ref="S1:T1"/>
    <mergeCell ref="U1:U12"/>
    <mergeCell ref="V1:V24"/>
    <mergeCell ref="U14:U24"/>
    <mergeCell ref="U25:V25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34"/>
  <sheetViews>
    <sheetView tabSelected="1" zoomScale="90" zoomScaleNormal="90" workbookViewId="0">
      <pane ySplit="1" topLeftCell="A8" activePane="bottomLeft" state="frozen"/>
      <selection pane="bottomLeft" activeCell="M32" sqref="M32"/>
    </sheetView>
  </sheetViews>
  <sheetFormatPr defaultColWidth="13.375" defaultRowHeight="15" customHeight="1" x14ac:dyDescent="0.25"/>
  <cols>
    <col min="1" max="1" width="15.625" style="91" customWidth="1"/>
    <col min="2" max="2" width="4.125" style="91" bestFit="1" customWidth="1"/>
    <col min="3" max="3" width="15.625" style="91" customWidth="1"/>
    <col min="4" max="4" width="4.125" style="91" bestFit="1" customWidth="1"/>
    <col min="5" max="5" width="15.625" style="91" customWidth="1"/>
    <col min="6" max="6" width="4.125" style="91" bestFit="1" customWidth="1"/>
    <col min="7" max="7" width="15.625" style="91" customWidth="1"/>
    <col min="8" max="8" width="4.125" style="91" bestFit="1" customWidth="1"/>
    <col min="9" max="9" width="15.625" style="91" customWidth="1"/>
    <col min="10" max="10" width="4.125" style="91" bestFit="1" customWidth="1"/>
    <col min="11" max="11" width="15.625" style="91" customWidth="1"/>
    <col min="12" max="12" width="4.125" style="91" bestFit="1" customWidth="1"/>
    <col min="13" max="13" width="15.625" style="91" customWidth="1"/>
    <col min="14" max="14" width="4.125" style="91" bestFit="1" customWidth="1"/>
    <col min="15" max="15" width="15.625" style="91" customWidth="1"/>
    <col min="16" max="16" width="4.125" style="91" bestFit="1" customWidth="1"/>
    <col min="17" max="17" width="15.625" style="91" customWidth="1"/>
    <col min="18" max="18" width="4.125" style="91" bestFit="1" customWidth="1"/>
    <col min="19" max="19" width="15.625" style="91" customWidth="1"/>
    <col min="20" max="20" width="4.125" style="91" bestFit="1" customWidth="1"/>
    <col min="21" max="26" width="6.875" style="91" customWidth="1"/>
    <col min="27" max="16384" width="13.375" style="91"/>
  </cols>
  <sheetData>
    <row r="1" spans="1:26" s="111" customFormat="1" ht="15.75" customHeight="1" thickBot="1" x14ac:dyDescent="0.3">
      <c r="A1" s="364" t="s">
        <v>51</v>
      </c>
      <c r="B1" s="372"/>
      <c r="C1" s="364" t="s">
        <v>47</v>
      </c>
      <c r="D1" s="372"/>
      <c r="E1" s="366" t="s">
        <v>119</v>
      </c>
      <c r="F1" s="371"/>
      <c r="G1" s="366" t="s">
        <v>122</v>
      </c>
      <c r="H1" s="371"/>
      <c r="I1" s="364" t="s">
        <v>120</v>
      </c>
      <c r="J1" s="372"/>
      <c r="K1" s="364" t="s">
        <v>123</v>
      </c>
      <c r="L1" s="372"/>
      <c r="M1" s="366" t="s">
        <v>121</v>
      </c>
      <c r="N1" s="371"/>
      <c r="O1" s="366" t="s">
        <v>49</v>
      </c>
      <c r="P1" s="371"/>
      <c r="Q1" s="366" t="s">
        <v>50</v>
      </c>
      <c r="R1" s="371"/>
      <c r="S1" s="366" t="s">
        <v>100</v>
      </c>
      <c r="T1" s="371"/>
      <c r="V1" s="56"/>
      <c r="W1" s="90" t="s">
        <v>112</v>
      </c>
    </row>
    <row r="2" spans="1:26" ht="15.75" customHeight="1" thickBot="1" x14ac:dyDescent="0.3">
      <c r="A2" s="92" t="s">
        <v>15</v>
      </c>
      <c r="B2" s="93">
        <v>507</v>
      </c>
      <c r="C2" s="92" t="s">
        <v>15</v>
      </c>
      <c r="D2" s="93">
        <v>503</v>
      </c>
      <c r="E2" s="92" t="s">
        <v>15</v>
      </c>
      <c r="F2" s="93">
        <v>550</v>
      </c>
      <c r="G2" s="92" t="s">
        <v>15</v>
      </c>
      <c r="H2" s="93">
        <v>503</v>
      </c>
      <c r="I2" s="92" t="s">
        <v>15</v>
      </c>
      <c r="J2" s="93">
        <v>517</v>
      </c>
      <c r="K2" s="92" t="s">
        <v>15</v>
      </c>
      <c r="L2" s="93">
        <v>506</v>
      </c>
      <c r="M2" s="92" t="s">
        <v>15</v>
      </c>
      <c r="N2" s="93">
        <v>511</v>
      </c>
      <c r="O2" s="92" t="s">
        <v>15</v>
      </c>
      <c r="P2" s="93">
        <v>513</v>
      </c>
      <c r="Q2" s="92" t="s">
        <v>15</v>
      </c>
      <c r="R2" s="93">
        <v>514</v>
      </c>
      <c r="S2" s="92" t="s">
        <v>15</v>
      </c>
      <c r="T2" s="93">
        <v>510</v>
      </c>
      <c r="V2" s="57"/>
      <c r="W2" s="90" t="s">
        <v>113</v>
      </c>
    </row>
    <row r="3" spans="1:26" ht="15.75" customHeight="1" thickBot="1" x14ac:dyDescent="0.3">
      <c r="A3" s="94" t="s">
        <v>18</v>
      </c>
      <c r="B3" s="93">
        <f>B2-B7-B16-B25-B32</f>
        <v>25</v>
      </c>
      <c r="C3" s="94" t="s">
        <v>19</v>
      </c>
      <c r="D3" s="93">
        <f>D2-D7-D16-D25-D32</f>
        <v>28</v>
      </c>
      <c r="E3" s="94" t="s">
        <v>19</v>
      </c>
      <c r="F3" s="93">
        <f>F2-F7-F16-F25-F32</f>
        <v>23</v>
      </c>
      <c r="G3" s="94" t="s">
        <v>19</v>
      </c>
      <c r="H3" s="93">
        <f>H2-H7-H16-H25-H32</f>
        <v>7</v>
      </c>
      <c r="I3" s="94" t="s">
        <v>19</v>
      </c>
      <c r="J3" s="93">
        <f>J2-J7-J16-J25-J32</f>
        <v>19</v>
      </c>
      <c r="K3" s="94" t="s">
        <v>19</v>
      </c>
      <c r="L3" s="93">
        <f>L2-L7-L16-L25-L32</f>
        <v>23</v>
      </c>
      <c r="M3" s="94" t="s">
        <v>19</v>
      </c>
      <c r="N3" s="93">
        <f>N2-N7-N16-N25-N32</f>
        <v>5</v>
      </c>
      <c r="O3" s="94" t="s">
        <v>19</v>
      </c>
      <c r="P3" s="93">
        <f>P2-P7-P16-P25-P32</f>
        <v>0</v>
      </c>
      <c r="Q3" s="94" t="s">
        <v>19</v>
      </c>
      <c r="R3" s="93">
        <f>R2-R7-R16-R25-R32</f>
        <v>13</v>
      </c>
      <c r="S3" s="94" t="s">
        <v>19</v>
      </c>
      <c r="T3" s="93">
        <f>T2-T7-T16-T25-T32</f>
        <v>35</v>
      </c>
      <c r="V3" s="60"/>
      <c r="W3" s="90" t="s">
        <v>114</v>
      </c>
    </row>
    <row r="4" spans="1:26" ht="15.75" x14ac:dyDescent="0.25">
      <c r="A4" s="95" t="s">
        <v>148</v>
      </c>
      <c r="B4" s="96">
        <v>22</v>
      </c>
      <c r="C4" s="95" t="s">
        <v>160</v>
      </c>
      <c r="D4" s="96">
        <v>10</v>
      </c>
      <c r="E4" s="95" t="s">
        <v>455</v>
      </c>
      <c r="F4" s="96">
        <v>37</v>
      </c>
      <c r="G4" s="95" t="s">
        <v>145</v>
      </c>
      <c r="H4" s="96">
        <v>15</v>
      </c>
      <c r="I4" s="283" t="s">
        <v>54</v>
      </c>
      <c r="J4" s="284">
        <v>1</v>
      </c>
      <c r="K4" s="95" t="s">
        <v>157</v>
      </c>
      <c r="L4" s="96">
        <v>11</v>
      </c>
      <c r="M4" s="95" t="s">
        <v>151</v>
      </c>
      <c r="N4" s="96">
        <v>1</v>
      </c>
      <c r="O4" s="87" t="s">
        <v>166</v>
      </c>
      <c r="P4" s="87">
        <v>1</v>
      </c>
      <c r="Q4" s="87" t="s">
        <v>139</v>
      </c>
      <c r="R4" s="87">
        <v>3</v>
      </c>
      <c r="S4" s="95" t="s">
        <v>155</v>
      </c>
      <c r="T4" s="96">
        <v>11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97" t="s">
        <v>53</v>
      </c>
      <c r="B5" s="98">
        <v>1</v>
      </c>
      <c r="C5" s="97" t="s">
        <v>453</v>
      </c>
      <c r="D5" s="98">
        <v>1</v>
      </c>
      <c r="E5" s="97" t="s">
        <v>405</v>
      </c>
      <c r="F5" s="98">
        <v>1</v>
      </c>
      <c r="G5" s="97" t="s">
        <v>406</v>
      </c>
      <c r="H5" s="98">
        <v>1</v>
      </c>
      <c r="I5" s="97" t="s">
        <v>454</v>
      </c>
      <c r="J5" s="98">
        <v>1</v>
      </c>
      <c r="K5" s="97" t="s">
        <v>167</v>
      </c>
      <c r="L5" s="98">
        <v>11</v>
      </c>
      <c r="M5" s="97" t="s">
        <v>159</v>
      </c>
      <c r="N5" s="98">
        <v>1</v>
      </c>
      <c r="O5" s="97" t="s">
        <v>144</v>
      </c>
      <c r="P5" s="98">
        <v>38</v>
      </c>
      <c r="Q5" s="97" t="s">
        <v>146</v>
      </c>
      <c r="R5" s="98">
        <v>6</v>
      </c>
      <c r="S5" s="97" t="s">
        <v>162</v>
      </c>
      <c r="T5" s="98">
        <v>1</v>
      </c>
      <c r="V5" s="85"/>
      <c r="W5" s="91" t="s">
        <v>111</v>
      </c>
    </row>
    <row r="6" spans="1:26" ht="15.75" customHeight="1" thickBot="1" x14ac:dyDescent="0.3">
      <c r="A6" s="99" t="s">
        <v>150</v>
      </c>
      <c r="B6" s="100">
        <v>15</v>
      </c>
      <c r="C6" s="99" t="s">
        <v>163</v>
      </c>
      <c r="D6" s="100">
        <v>1</v>
      </c>
      <c r="E6" s="99" t="s">
        <v>164</v>
      </c>
      <c r="F6" s="100">
        <v>1</v>
      </c>
      <c r="G6" s="99" t="s">
        <v>153</v>
      </c>
      <c r="H6" s="100">
        <v>1</v>
      </c>
      <c r="I6" s="99" t="s">
        <v>143</v>
      </c>
      <c r="J6" s="100">
        <v>20</v>
      </c>
      <c r="K6" s="99" t="s">
        <v>149</v>
      </c>
      <c r="L6" s="100">
        <v>4</v>
      </c>
      <c r="M6" s="99" t="s">
        <v>456</v>
      </c>
      <c r="N6" s="100">
        <v>1</v>
      </c>
      <c r="O6" s="99" t="s">
        <v>147</v>
      </c>
      <c r="P6" s="100">
        <v>9</v>
      </c>
      <c r="Q6" s="99" t="s">
        <v>156</v>
      </c>
      <c r="R6" s="100">
        <v>1</v>
      </c>
      <c r="S6" s="99" t="s">
        <v>158</v>
      </c>
      <c r="T6" s="100">
        <v>2</v>
      </c>
      <c r="V6" s="86"/>
      <c r="W6" s="91" t="s">
        <v>111</v>
      </c>
    </row>
    <row r="7" spans="1:26" ht="15.75" customHeight="1" thickBot="1" x14ac:dyDescent="0.3">
      <c r="A7" s="101"/>
      <c r="B7" s="102">
        <f>+SUM(B4:B6)</f>
        <v>38</v>
      </c>
      <c r="C7" s="101"/>
      <c r="D7" s="102">
        <f>+SUM(D4:D6)</f>
        <v>12</v>
      </c>
      <c r="E7" s="101"/>
      <c r="F7" s="102">
        <f>+SUM(F4:F6)</f>
        <v>39</v>
      </c>
      <c r="G7" s="101"/>
      <c r="H7" s="102">
        <f>+SUM(H4:H6)</f>
        <v>17</v>
      </c>
      <c r="I7" s="101"/>
      <c r="J7" s="102">
        <f>+SUM(J4:J6)</f>
        <v>22</v>
      </c>
      <c r="K7" s="101"/>
      <c r="L7" s="102">
        <f>+SUM(L4:L6)</f>
        <v>26</v>
      </c>
      <c r="M7" s="101"/>
      <c r="N7" s="102">
        <f>+SUM(N4:N6)</f>
        <v>3</v>
      </c>
      <c r="O7" s="101"/>
      <c r="P7" s="102">
        <f>+SUM(P4:P6)</f>
        <v>48</v>
      </c>
      <c r="Q7" s="101"/>
      <c r="R7" s="102">
        <f>+SUM(R4:R6)</f>
        <v>10</v>
      </c>
      <c r="S7" s="101"/>
      <c r="T7" s="102">
        <f>+SUM(T4:T6)</f>
        <v>14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283" t="s">
        <v>33</v>
      </c>
      <c r="B8" s="284">
        <v>1</v>
      </c>
      <c r="C8" s="104" t="s">
        <v>59</v>
      </c>
      <c r="D8" s="105">
        <v>7</v>
      </c>
      <c r="E8" s="95" t="s">
        <v>22</v>
      </c>
      <c r="F8" s="103">
        <v>4</v>
      </c>
      <c r="G8" s="283" t="s">
        <v>58</v>
      </c>
      <c r="H8" s="284">
        <v>5</v>
      </c>
      <c r="I8" s="104" t="s">
        <v>101</v>
      </c>
      <c r="J8" s="105">
        <v>1</v>
      </c>
      <c r="K8" s="283" t="s">
        <v>23</v>
      </c>
      <c r="L8" s="284">
        <v>10</v>
      </c>
      <c r="M8" s="106" t="s">
        <v>56</v>
      </c>
      <c r="N8" s="107">
        <v>9</v>
      </c>
      <c r="O8" s="95" t="s">
        <v>86</v>
      </c>
      <c r="P8" s="103">
        <v>29</v>
      </c>
      <c r="Q8" s="88" t="s">
        <v>355</v>
      </c>
      <c r="R8" s="88">
        <v>4</v>
      </c>
      <c r="S8" s="104" t="s">
        <v>60</v>
      </c>
      <c r="T8" s="105">
        <v>6</v>
      </c>
      <c r="V8" s="88"/>
      <c r="W8" s="91" t="s">
        <v>111</v>
      </c>
    </row>
    <row r="9" spans="1:26" x14ac:dyDescent="0.25">
      <c r="A9" s="108" t="s">
        <v>106</v>
      </c>
      <c r="B9" s="98">
        <v>18</v>
      </c>
      <c r="C9" s="108" t="s">
        <v>199</v>
      </c>
      <c r="D9" s="98">
        <v>1</v>
      </c>
      <c r="E9" s="108" t="s">
        <v>376</v>
      </c>
      <c r="F9" s="98">
        <v>3</v>
      </c>
      <c r="G9" s="108" t="s">
        <v>181</v>
      </c>
      <c r="H9" s="98">
        <v>14</v>
      </c>
      <c r="I9" s="108" t="s">
        <v>361</v>
      </c>
      <c r="J9" s="98">
        <v>24</v>
      </c>
      <c r="K9" s="108" t="s">
        <v>173</v>
      </c>
      <c r="L9" s="98">
        <v>36</v>
      </c>
      <c r="M9" s="108" t="s">
        <v>437</v>
      </c>
      <c r="N9" s="98">
        <v>1</v>
      </c>
      <c r="O9" s="108" t="s">
        <v>55</v>
      </c>
      <c r="P9" s="98">
        <v>25</v>
      </c>
      <c r="Q9" s="108" t="s">
        <v>57</v>
      </c>
      <c r="R9" s="98">
        <v>23</v>
      </c>
      <c r="S9" s="108" t="s">
        <v>172</v>
      </c>
      <c r="T9" s="98">
        <v>31</v>
      </c>
    </row>
    <row r="10" spans="1:26" x14ac:dyDescent="0.25">
      <c r="A10" s="97" t="s">
        <v>174</v>
      </c>
      <c r="B10" s="98">
        <v>30</v>
      </c>
      <c r="C10" s="97" t="s">
        <v>415</v>
      </c>
      <c r="D10" s="98">
        <v>1</v>
      </c>
      <c r="E10" s="97" t="s">
        <v>202</v>
      </c>
      <c r="F10" s="98">
        <v>4</v>
      </c>
      <c r="G10" s="97" t="s">
        <v>360</v>
      </c>
      <c r="H10" s="98">
        <v>12</v>
      </c>
      <c r="I10" s="97" t="s">
        <v>208</v>
      </c>
      <c r="J10" s="98">
        <v>3</v>
      </c>
      <c r="K10" s="97" t="s">
        <v>140</v>
      </c>
      <c r="L10" s="98">
        <v>3</v>
      </c>
      <c r="M10" s="97" t="s">
        <v>194</v>
      </c>
      <c r="N10" s="98">
        <v>1</v>
      </c>
      <c r="O10" s="97" t="s">
        <v>62</v>
      </c>
      <c r="P10" s="98">
        <v>9</v>
      </c>
      <c r="Q10" s="97" t="s">
        <v>169</v>
      </c>
      <c r="R10" s="98">
        <v>21</v>
      </c>
      <c r="S10" s="97" t="s">
        <v>188</v>
      </c>
      <c r="T10" s="98">
        <v>4</v>
      </c>
    </row>
    <row r="11" spans="1:26" x14ac:dyDescent="0.25">
      <c r="A11" s="108" t="s">
        <v>203</v>
      </c>
      <c r="B11" s="98">
        <v>14</v>
      </c>
      <c r="C11" s="108" t="s">
        <v>204</v>
      </c>
      <c r="D11" s="98">
        <v>3</v>
      </c>
      <c r="E11" s="108" t="s">
        <v>141</v>
      </c>
      <c r="F11" s="98">
        <v>3</v>
      </c>
      <c r="G11" s="108" t="s">
        <v>184</v>
      </c>
      <c r="H11" s="98">
        <v>13</v>
      </c>
      <c r="I11" s="108" t="s">
        <v>369</v>
      </c>
      <c r="J11" s="98">
        <v>5</v>
      </c>
      <c r="K11" s="108" t="s">
        <v>34</v>
      </c>
      <c r="L11" s="98">
        <v>19</v>
      </c>
      <c r="M11" s="97" t="s">
        <v>370</v>
      </c>
      <c r="N11" s="98">
        <v>1</v>
      </c>
      <c r="O11" s="108" t="s">
        <v>218</v>
      </c>
      <c r="P11" s="98">
        <v>7</v>
      </c>
      <c r="Q11" s="108" t="s">
        <v>176</v>
      </c>
      <c r="R11" s="98">
        <v>8</v>
      </c>
      <c r="S11" s="108" t="s">
        <v>457</v>
      </c>
      <c r="T11" s="98">
        <v>12</v>
      </c>
    </row>
    <row r="12" spans="1:26" x14ac:dyDescent="0.25">
      <c r="A12" s="97" t="s">
        <v>137</v>
      </c>
      <c r="B12" s="98">
        <v>5</v>
      </c>
      <c r="C12" s="97" t="s">
        <v>214</v>
      </c>
      <c r="D12" s="98">
        <v>2</v>
      </c>
      <c r="E12" s="108" t="s">
        <v>213</v>
      </c>
      <c r="F12" s="98">
        <v>1</v>
      </c>
      <c r="G12" s="97" t="s">
        <v>205</v>
      </c>
      <c r="H12" s="98">
        <v>3</v>
      </c>
      <c r="I12" s="97" t="s">
        <v>170</v>
      </c>
      <c r="J12" s="98">
        <v>12</v>
      </c>
      <c r="K12" s="97" t="s">
        <v>61</v>
      </c>
      <c r="L12" s="98">
        <v>23</v>
      </c>
      <c r="M12" s="108" t="s">
        <v>460</v>
      </c>
      <c r="N12" s="98">
        <v>1</v>
      </c>
      <c r="O12" s="97" t="s">
        <v>175</v>
      </c>
      <c r="P12" s="98">
        <v>3</v>
      </c>
      <c r="Q12" s="97" t="s">
        <v>354</v>
      </c>
      <c r="R12" s="98">
        <v>3</v>
      </c>
      <c r="S12" s="97" t="s">
        <v>183</v>
      </c>
      <c r="T12" s="98">
        <v>11</v>
      </c>
    </row>
    <row r="13" spans="1:26" x14ac:dyDescent="0.25">
      <c r="A13" s="97" t="s">
        <v>222</v>
      </c>
      <c r="B13" s="98">
        <v>4</v>
      </c>
      <c r="C13" s="97" t="s">
        <v>177</v>
      </c>
      <c r="D13" s="98">
        <v>1</v>
      </c>
      <c r="E13" s="97" t="s">
        <v>358</v>
      </c>
      <c r="F13" s="98">
        <v>1</v>
      </c>
      <c r="G13" s="97" t="s">
        <v>459</v>
      </c>
      <c r="H13" s="98">
        <v>3</v>
      </c>
      <c r="I13" s="97" t="s">
        <v>373</v>
      </c>
      <c r="J13" s="98">
        <v>3</v>
      </c>
      <c r="K13" s="97" t="s">
        <v>435</v>
      </c>
      <c r="L13" s="98">
        <v>19</v>
      </c>
      <c r="M13" s="97" t="s">
        <v>400</v>
      </c>
      <c r="N13" s="98">
        <v>1</v>
      </c>
      <c r="O13" s="97" t="s">
        <v>182</v>
      </c>
      <c r="P13" s="98">
        <v>4</v>
      </c>
      <c r="Q13" s="97" t="s">
        <v>412</v>
      </c>
      <c r="R13" s="98">
        <v>1</v>
      </c>
      <c r="S13" s="97" t="s">
        <v>201</v>
      </c>
      <c r="T13" s="98">
        <v>5</v>
      </c>
    </row>
    <row r="14" spans="1:26" x14ac:dyDescent="0.25">
      <c r="A14" s="108" t="s">
        <v>359</v>
      </c>
      <c r="B14" s="98">
        <v>1</v>
      </c>
      <c r="C14" s="108" t="s">
        <v>223</v>
      </c>
      <c r="D14" s="98">
        <v>1</v>
      </c>
      <c r="E14" s="108" t="s">
        <v>195</v>
      </c>
      <c r="F14" s="98">
        <v>1</v>
      </c>
      <c r="G14" s="108" t="s">
        <v>216</v>
      </c>
      <c r="H14" s="98">
        <v>3</v>
      </c>
      <c r="I14" s="108" t="s">
        <v>227</v>
      </c>
      <c r="J14" s="98">
        <v>1</v>
      </c>
      <c r="K14" s="108" t="s">
        <v>458</v>
      </c>
      <c r="L14" s="98">
        <v>9</v>
      </c>
      <c r="M14" s="97" t="s">
        <v>210</v>
      </c>
      <c r="N14" s="98">
        <v>1</v>
      </c>
      <c r="O14" s="108" t="s">
        <v>191</v>
      </c>
      <c r="P14" s="98">
        <v>3</v>
      </c>
      <c r="Q14" s="108" t="s">
        <v>414</v>
      </c>
      <c r="R14" s="98">
        <v>1</v>
      </c>
      <c r="S14" s="108" t="s">
        <v>193</v>
      </c>
      <c r="T14" s="98">
        <v>7</v>
      </c>
    </row>
    <row r="15" spans="1:26" ht="15.75" customHeight="1" thickBot="1" x14ac:dyDescent="0.3">
      <c r="A15" s="99" t="s">
        <v>228</v>
      </c>
      <c r="B15" s="100">
        <v>7</v>
      </c>
      <c r="C15" s="99" t="s">
        <v>364</v>
      </c>
      <c r="D15" s="100">
        <v>1</v>
      </c>
      <c r="E15" s="99" t="s">
        <v>189</v>
      </c>
      <c r="F15" s="100">
        <v>1</v>
      </c>
      <c r="G15" s="99" t="s">
        <v>215</v>
      </c>
      <c r="H15" s="100">
        <v>1</v>
      </c>
      <c r="I15" s="99" t="s">
        <v>219</v>
      </c>
      <c r="J15" s="100">
        <v>1</v>
      </c>
      <c r="K15" s="99" t="s">
        <v>374</v>
      </c>
      <c r="L15" s="100">
        <v>1</v>
      </c>
      <c r="M15" s="99" t="s">
        <v>225</v>
      </c>
      <c r="N15" s="100">
        <v>1</v>
      </c>
      <c r="O15" s="99" t="s">
        <v>171</v>
      </c>
      <c r="P15" s="100">
        <v>1</v>
      </c>
      <c r="Q15" s="99" t="s">
        <v>413</v>
      </c>
      <c r="R15" s="100">
        <v>1</v>
      </c>
      <c r="S15" s="99" t="s">
        <v>198</v>
      </c>
      <c r="T15" s="100">
        <v>2</v>
      </c>
    </row>
    <row r="16" spans="1:26" ht="15.75" customHeight="1" thickBot="1" x14ac:dyDescent="0.3">
      <c r="A16" s="90"/>
      <c r="B16" s="109">
        <f>+SUM(B8:B15)</f>
        <v>80</v>
      </c>
      <c r="C16" s="90"/>
      <c r="D16" s="109">
        <f>+SUM(D8:D15)</f>
        <v>17</v>
      </c>
      <c r="E16" s="90"/>
      <c r="F16" s="109">
        <f>+SUM(F8:F15)</f>
        <v>18</v>
      </c>
      <c r="G16" s="90"/>
      <c r="H16" s="109">
        <f>+SUM(H8:H15)</f>
        <v>54</v>
      </c>
      <c r="I16" s="90"/>
      <c r="J16" s="109">
        <f>+SUM(J8:J15)</f>
        <v>50</v>
      </c>
      <c r="K16" s="90"/>
      <c r="L16" s="109">
        <f>+SUM(L8:L15)</f>
        <v>120</v>
      </c>
      <c r="M16" s="90"/>
      <c r="N16" s="109">
        <f>+SUM(N8:N15)</f>
        <v>16</v>
      </c>
      <c r="O16" s="90"/>
      <c r="P16" s="109">
        <f>+SUM(P8:P15)</f>
        <v>81</v>
      </c>
      <c r="Q16" s="90"/>
      <c r="R16" s="109">
        <f>+SUM(R8:R15)</f>
        <v>62</v>
      </c>
      <c r="S16" s="90"/>
      <c r="T16" s="109">
        <f>+SUM(T8:T15)</f>
        <v>78</v>
      </c>
      <c r="U16" s="90"/>
      <c r="V16" s="90"/>
      <c r="W16" s="90"/>
      <c r="X16" s="90"/>
      <c r="Y16" s="90"/>
      <c r="Z16" s="90"/>
    </row>
    <row r="17" spans="1:26" ht="15.75" x14ac:dyDescent="0.25">
      <c r="A17" s="106" t="s">
        <v>65</v>
      </c>
      <c r="B17" s="107">
        <v>11</v>
      </c>
      <c r="C17" s="87" t="s">
        <v>71</v>
      </c>
      <c r="D17" s="87">
        <v>1</v>
      </c>
      <c r="E17" s="88" t="s">
        <v>247</v>
      </c>
      <c r="F17" s="88">
        <v>5</v>
      </c>
      <c r="G17" s="104" t="s">
        <v>82</v>
      </c>
      <c r="H17" s="105">
        <v>10</v>
      </c>
      <c r="I17" s="95" t="s">
        <v>244</v>
      </c>
      <c r="J17" s="103">
        <v>34</v>
      </c>
      <c r="K17" s="106" t="s">
        <v>66</v>
      </c>
      <c r="L17" s="107">
        <v>16</v>
      </c>
      <c r="M17" s="110" t="s">
        <v>262</v>
      </c>
      <c r="N17" s="103">
        <v>5</v>
      </c>
      <c r="O17" s="106" t="s">
        <v>63</v>
      </c>
      <c r="P17" s="107">
        <v>16</v>
      </c>
      <c r="Q17" s="106" t="s">
        <v>64</v>
      </c>
      <c r="R17" s="107">
        <v>15</v>
      </c>
      <c r="S17" s="87" t="s">
        <v>70</v>
      </c>
      <c r="T17" s="87">
        <v>2</v>
      </c>
    </row>
    <row r="18" spans="1:26" x14ac:dyDescent="0.25">
      <c r="A18" s="97" t="s">
        <v>245</v>
      </c>
      <c r="B18" s="98">
        <v>19</v>
      </c>
      <c r="C18" s="108" t="s">
        <v>81</v>
      </c>
      <c r="D18" s="98">
        <v>56</v>
      </c>
      <c r="E18" s="108" t="s">
        <v>248</v>
      </c>
      <c r="F18" s="98">
        <v>47</v>
      </c>
      <c r="G18" s="97" t="s">
        <v>72</v>
      </c>
      <c r="H18" s="98">
        <v>25</v>
      </c>
      <c r="I18" s="108" t="s">
        <v>261</v>
      </c>
      <c r="J18" s="98">
        <v>21</v>
      </c>
      <c r="K18" s="108" t="s">
        <v>243</v>
      </c>
      <c r="L18" s="98">
        <v>51</v>
      </c>
      <c r="M18" s="108" t="s">
        <v>291</v>
      </c>
      <c r="N18" s="98">
        <v>1</v>
      </c>
      <c r="O18" s="108" t="s">
        <v>462</v>
      </c>
      <c r="P18" s="98">
        <v>40</v>
      </c>
      <c r="Q18" s="97" t="s">
        <v>461</v>
      </c>
      <c r="R18" s="98">
        <v>38</v>
      </c>
      <c r="S18" s="108" t="s">
        <v>230</v>
      </c>
      <c r="T18" s="98">
        <v>47</v>
      </c>
    </row>
    <row r="19" spans="1:26" x14ac:dyDescent="0.25">
      <c r="A19" s="97" t="s">
        <v>68</v>
      </c>
      <c r="B19" s="98">
        <v>45</v>
      </c>
      <c r="C19" s="97" t="s">
        <v>289</v>
      </c>
      <c r="D19" s="98">
        <v>10</v>
      </c>
      <c r="E19" s="97" t="s">
        <v>69</v>
      </c>
      <c r="F19" s="98">
        <v>18</v>
      </c>
      <c r="G19" s="97" t="s">
        <v>264</v>
      </c>
      <c r="H19" s="98">
        <v>17</v>
      </c>
      <c r="I19" s="97" t="s">
        <v>447</v>
      </c>
      <c r="J19" s="98">
        <v>2</v>
      </c>
      <c r="K19" s="97" t="s">
        <v>235</v>
      </c>
      <c r="L19" s="98">
        <v>29</v>
      </c>
      <c r="M19" s="97" t="s">
        <v>272</v>
      </c>
      <c r="N19" s="98">
        <v>6</v>
      </c>
      <c r="O19" s="97" t="s">
        <v>237</v>
      </c>
      <c r="P19" s="98">
        <v>6</v>
      </c>
      <c r="Q19" s="97" t="s">
        <v>463</v>
      </c>
      <c r="R19" s="98">
        <v>15</v>
      </c>
      <c r="S19" s="97" t="s">
        <v>381</v>
      </c>
      <c r="T19" s="98">
        <v>8</v>
      </c>
    </row>
    <row r="20" spans="1:26" x14ac:dyDescent="0.25">
      <c r="A20" s="97" t="s">
        <v>275</v>
      </c>
      <c r="B20" s="98">
        <v>6</v>
      </c>
      <c r="C20" s="97" t="s">
        <v>251</v>
      </c>
      <c r="D20" s="98">
        <v>27</v>
      </c>
      <c r="E20" s="97" t="s">
        <v>465</v>
      </c>
      <c r="F20" s="98">
        <v>25</v>
      </c>
      <c r="G20" s="97" t="s">
        <v>418</v>
      </c>
      <c r="H20" s="98">
        <v>2</v>
      </c>
      <c r="I20" s="97" t="s">
        <v>238</v>
      </c>
      <c r="J20" s="98">
        <v>31</v>
      </c>
      <c r="K20" s="282" t="s">
        <v>254</v>
      </c>
      <c r="L20" s="98">
        <v>16</v>
      </c>
      <c r="M20" s="97" t="s">
        <v>278</v>
      </c>
      <c r="N20" s="98">
        <v>1</v>
      </c>
      <c r="O20" s="97" t="s">
        <v>252</v>
      </c>
      <c r="P20" s="98">
        <v>1</v>
      </c>
      <c r="Q20" s="97" t="s">
        <v>231</v>
      </c>
      <c r="R20" s="98">
        <v>24</v>
      </c>
      <c r="S20" s="97" t="s">
        <v>266</v>
      </c>
      <c r="T20" s="98">
        <v>16</v>
      </c>
    </row>
    <row r="21" spans="1:26" x14ac:dyDescent="0.25">
      <c r="A21" s="97" t="s">
        <v>41</v>
      </c>
      <c r="B21" s="98">
        <v>15</v>
      </c>
      <c r="C21" s="97" t="s">
        <v>255</v>
      </c>
      <c r="D21" s="98">
        <v>1</v>
      </c>
      <c r="E21" s="97" t="s">
        <v>466</v>
      </c>
      <c r="F21" s="98">
        <v>4</v>
      </c>
      <c r="G21" s="97" t="s">
        <v>284</v>
      </c>
      <c r="H21" s="98">
        <v>1</v>
      </c>
      <c r="I21" s="97" t="s">
        <v>464</v>
      </c>
      <c r="J21" s="98">
        <v>5</v>
      </c>
      <c r="K21" s="97" t="s">
        <v>265</v>
      </c>
      <c r="L21" s="98">
        <v>9</v>
      </c>
      <c r="M21" s="97" t="s">
        <v>470</v>
      </c>
      <c r="N21" s="98">
        <v>1</v>
      </c>
      <c r="O21" s="97" t="s">
        <v>250</v>
      </c>
      <c r="P21" s="98">
        <v>31</v>
      </c>
      <c r="Q21" s="97" t="s">
        <v>267</v>
      </c>
      <c r="R21" s="98">
        <v>8</v>
      </c>
      <c r="S21" s="97" t="s">
        <v>249</v>
      </c>
      <c r="T21" s="98">
        <v>16</v>
      </c>
    </row>
    <row r="22" spans="1:26" x14ac:dyDescent="0.25">
      <c r="A22" s="97" t="s">
        <v>259</v>
      </c>
      <c r="B22" s="98">
        <v>14</v>
      </c>
      <c r="C22" s="97" t="s">
        <v>274</v>
      </c>
      <c r="D22" s="98">
        <v>3</v>
      </c>
      <c r="E22" s="97" t="s">
        <v>232</v>
      </c>
      <c r="F22" s="98">
        <v>21</v>
      </c>
      <c r="G22" s="97" t="s">
        <v>416</v>
      </c>
      <c r="H22" s="98">
        <v>1</v>
      </c>
      <c r="I22" s="97" t="s">
        <v>286</v>
      </c>
      <c r="J22" s="98">
        <v>4</v>
      </c>
      <c r="K22" s="97" t="s">
        <v>269</v>
      </c>
      <c r="L22" s="98">
        <v>7</v>
      </c>
      <c r="M22" s="97" t="s">
        <v>472</v>
      </c>
      <c r="N22" s="98">
        <v>1</v>
      </c>
      <c r="O22" s="97" t="s">
        <v>239</v>
      </c>
      <c r="P22" s="98">
        <v>30</v>
      </c>
      <c r="Q22" s="97" t="s">
        <v>73</v>
      </c>
      <c r="R22" s="98">
        <v>8</v>
      </c>
      <c r="S22" s="97" t="s">
        <v>246</v>
      </c>
      <c r="T22" s="98">
        <v>10</v>
      </c>
    </row>
    <row r="23" spans="1:26" x14ac:dyDescent="0.25">
      <c r="A23" s="97" t="s">
        <v>276</v>
      </c>
      <c r="B23" s="98">
        <v>4</v>
      </c>
      <c r="C23" s="97" t="s">
        <v>268</v>
      </c>
      <c r="D23" s="98">
        <v>1</v>
      </c>
      <c r="E23" s="97" t="s">
        <v>234</v>
      </c>
      <c r="F23" s="98">
        <v>39</v>
      </c>
      <c r="G23" s="97" t="s">
        <v>471</v>
      </c>
      <c r="H23" s="98">
        <v>1</v>
      </c>
      <c r="I23" s="97" t="s">
        <v>386</v>
      </c>
      <c r="J23" s="98">
        <v>2</v>
      </c>
      <c r="K23" s="97" t="s">
        <v>290</v>
      </c>
      <c r="L23" s="98">
        <v>7</v>
      </c>
      <c r="M23" s="97" t="s">
        <v>288</v>
      </c>
      <c r="N23" s="98">
        <v>1</v>
      </c>
      <c r="O23" s="97" t="s">
        <v>241</v>
      </c>
      <c r="P23" s="98">
        <v>3</v>
      </c>
      <c r="Q23" s="97" t="s">
        <v>467</v>
      </c>
      <c r="R23" s="98">
        <v>2</v>
      </c>
      <c r="S23" s="97" t="s">
        <v>277</v>
      </c>
      <c r="T23" s="98">
        <v>7</v>
      </c>
    </row>
    <row r="24" spans="1:26" ht="15.75" customHeight="1" thickBot="1" x14ac:dyDescent="0.3">
      <c r="A24" s="99" t="s">
        <v>469</v>
      </c>
      <c r="B24" s="100">
        <v>1</v>
      </c>
      <c r="C24" s="99" t="s">
        <v>292</v>
      </c>
      <c r="D24" s="100">
        <v>1</v>
      </c>
      <c r="E24" s="99" t="s">
        <v>294</v>
      </c>
      <c r="F24" s="100">
        <v>5</v>
      </c>
      <c r="G24" s="99" t="s">
        <v>388</v>
      </c>
      <c r="H24" s="100">
        <v>1</v>
      </c>
      <c r="I24" s="99" t="s">
        <v>256</v>
      </c>
      <c r="J24" s="100">
        <v>5</v>
      </c>
      <c r="K24" s="99" t="s">
        <v>468</v>
      </c>
      <c r="L24" s="100">
        <v>1</v>
      </c>
      <c r="M24" s="99" t="s">
        <v>473</v>
      </c>
      <c r="N24" s="100">
        <v>1</v>
      </c>
      <c r="O24" s="99" t="s">
        <v>253</v>
      </c>
      <c r="P24" s="100">
        <v>4</v>
      </c>
      <c r="Q24" s="99" t="s">
        <v>287</v>
      </c>
      <c r="R24" s="100">
        <v>1</v>
      </c>
      <c r="S24" s="99" t="s">
        <v>240</v>
      </c>
      <c r="T24" s="100">
        <v>7</v>
      </c>
    </row>
    <row r="25" spans="1:26" ht="15.75" customHeight="1" thickBot="1" x14ac:dyDescent="0.3">
      <c r="A25" s="101"/>
      <c r="B25" s="102">
        <f>+SUM(B17:B24)</f>
        <v>115</v>
      </c>
      <c r="C25" s="101"/>
      <c r="D25" s="102">
        <f>+SUM(D17:D24)</f>
        <v>100</v>
      </c>
      <c r="E25" s="101"/>
      <c r="F25" s="102">
        <f>+SUM(F17:F24)</f>
        <v>164</v>
      </c>
      <c r="G25" s="101"/>
      <c r="H25" s="102">
        <f>+SUM(H17:H24)</f>
        <v>58</v>
      </c>
      <c r="I25" s="101"/>
      <c r="J25" s="102">
        <f>+SUM(J17:J24)</f>
        <v>104</v>
      </c>
      <c r="K25" s="101"/>
      <c r="L25" s="102">
        <f>+SUM(L17:L24)</f>
        <v>136</v>
      </c>
      <c r="M25" s="101"/>
      <c r="N25" s="102">
        <f>+SUM(N17:N24)+4</f>
        <v>21</v>
      </c>
      <c r="O25" s="101"/>
      <c r="P25" s="102">
        <f>+SUM(P17:P24)</f>
        <v>131</v>
      </c>
      <c r="Q25" s="101"/>
      <c r="R25" s="102">
        <f>+SUM(R17:R24)</f>
        <v>111</v>
      </c>
      <c r="S25" s="101"/>
      <c r="T25" s="102">
        <f>+SUM(T17:T24)</f>
        <v>113</v>
      </c>
      <c r="U25" s="90"/>
      <c r="V25" s="90"/>
      <c r="W25" s="90"/>
      <c r="X25" s="90"/>
      <c r="Y25" s="90"/>
      <c r="Z25" s="90"/>
    </row>
    <row r="26" spans="1:26" ht="15.75" x14ac:dyDescent="0.25">
      <c r="A26" s="95" t="s">
        <v>324</v>
      </c>
      <c r="B26" s="103">
        <v>65</v>
      </c>
      <c r="C26" s="106" t="s">
        <v>74</v>
      </c>
      <c r="D26" s="107">
        <v>40</v>
      </c>
      <c r="E26" s="87" t="s">
        <v>83</v>
      </c>
      <c r="F26" s="87">
        <v>10</v>
      </c>
      <c r="G26" s="106" t="s">
        <v>77</v>
      </c>
      <c r="H26" s="107">
        <v>9</v>
      </c>
      <c r="I26" s="95" t="s">
        <v>297</v>
      </c>
      <c r="J26" s="103">
        <v>281</v>
      </c>
      <c r="K26" s="87" t="s">
        <v>80</v>
      </c>
      <c r="L26" s="87">
        <v>4</v>
      </c>
      <c r="M26" s="95" t="s">
        <v>474</v>
      </c>
      <c r="N26" s="103">
        <v>301</v>
      </c>
      <c r="O26" s="104" t="s">
        <v>75</v>
      </c>
      <c r="P26" s="105">
        <v>16</v>
      </c>
      <c r="Q26" s="95" t="s">
        <v>475</v>
      </c>
      <c r="R26" s="103">
        <v>80</v>
      </c>
      <c r="S26" s="106" t="s">
        <v>78</v>
      </c>
      <c r="T26" s="107">
        <v>34</v>
      </c>
    </row>
    <row r="27" spans="1:26" x14ac:dyDescent="0.25">
      <c r="A27" s="97" t="s">
        <v>304</v>
      </c>
      <c r="B27" s="98">
        <v>150</v>
      </c>
      <c r="C27" s="97" t="s">
        <v>301</v>
      </c>
      <c r="D27" s="98">
        <v>230</v>
      </c>
      <c r="E27" s="97" t="s">
        <v>298</v>
      </c>
      <c r="F27" s="98">
        <v>141</v>
      </c>
      <c r="G27" s="97" t="s">
        <v>300</v>
      </c>
      <c r="H27" s="98">
        <v>201</v>
      </c>
      <c r="I27" s="97" t="s">
        <v>425</v>
      </c>
      <c r="J27" s="98">
        <v>25</v>
      </c>
      <c r="K27" s="97" t="s">
        <v>319</v>
      </c>
      <c r="L27" s="98">
        <v>65</v>
      </c>
      <c r="M27" s="97" t="s">
        <v>307</v>
      </c>
      <c r="N27" s="98">
        <v>110</v>
      </c>
      <c r="O27" s="97" t="s">
        <v>308</v>
      </c>
      <c r="P27" s="98">
        <v>80</v>
      </c>
      <c r="Q27" s="97" t="s">
        <v>305</v>
      </c>
      <c r="R27" s="98">
        <v>108</v>
      </c>
      <c r="S27" s="97" t="s">
        <v>303</v>
      </c>
      <c r="T27" s="98">
        <v>46</v>
      </c>
    </row>
    <row r="28" spans="1:26" x14ac:dyDescent="0.25">
      <c r="A28" s="97" t="s">
        <v>328</v>
      </c>
      <c r="B28" s="98">
        <v>25</v>
      </c>
      <c r="C28" s="97" t="s">
        <v>296</v>
      </c>
      <c r="D28" s="98">
        <v>23</v>
      </c>
      <c r="E28" s="97" t="s">
        <v>312</v>
      </c>
      <c r="F28" s="98">
        <v>21</v>
      </c>
      <c r="G28" s="97" t="s">
        <v>314</v>
      </c>
      <c r="H28" s="98">
        <v>81</v>
      </c>
      <c r="I28" s="97" t="s">
        <v>340</v>
      </c>
      <c r="J28" s="98">
        <v>1</v>
      </c>
      <c r="K28" s="97" t="s">
        <v>79</v>
      </c>
      <c r="L28" s="98">
        <v>80</v>
      </c>
      <c r="M28" s="97" t="s">
        <v>311</v>
      </c>
      <c r="N28" s="98">
        <v>52</v>
      </c>
      <c r="O28" s="97" t="s">
        <v>317</v>
      </c>
      <c r="P28" s="98">
        <v>58</v>
      </c>
      <c r="Q28" s="97" t="s">
        <v>299</v>
      </c>
      <c r="R28" s="98">
        <v>15</v>
      </c>
      <c r="S28" s="97" t="s">
        <v>306</v>
      </c>
      <c r="T28" s="98">
        <v>140</v>
      </c>
    </row>
    <row r="29" spans="1:26" x14ac:dyDescent="0.25">
      <c r="A29" s="97" t="s">
        <v>341</v>
      </c>
      <c r="B29" s="98">
        <v>7</v>
      </c>
      <c r="C29" s="97" t="s">
        <v>323</v>
      </c>
      <c r="D29" s="98">
        <v>32</v>
      </c>
      <c r="E29" s="97" t="s">
        <v>315</v>
      </c>
      <c r="F29" s="98">
        <v>56</v>
      </c>
      <c r="G29" s="97" t="s">
        <v>320</v>
      </c>
      <c r="H29" s="98">
        <v>31</v>
      </c>
      <c r="I29" s="97" t="s">
        <v>478</v>
      </c>
      <c r="J29" s="98">
        <v>6</v>
      </c>
      <c r="K29" s="97" t="s">
        <v>391</v>
      </c>
      <c r="L29" s="98">
        <v>26</v>
      </c>
      <c r="M29" s="97" t="s">
        <v>342</v>
      </c>
      <c r="N29" s="98">
        <v>1</v>
      </c>
      <c r="O29" s="97" t="s">
        <v>313</v>
      </c>
      <c r="P29" s="98">
        <v>56</v>
      </c>
      <c r="Q29" s="97" t="s">
        <v>325</v>
      </c>
      <c r="R29" s="98">
        <v>50</v>
      </c>
      <c r="S29" s="97" t="s">
        <v>336</v>
      </c>
      <c r="T29" s="98">
        <v>18</v>
      </c>
    </row>
    <row r="30" spans="1:26" x14ac:dyDescent="0.25">
      <c r="A30" s="97" t="s">
        <v>326</v>
      </c>
      <c r="B30" s="98">
        <v>1</v>
      </c>
      <c r="C30" s="97" t="s">
        <v>332</v>
      </c>
      <c r="D30" s="98">
        <v>20</v>
      </c>
      <c r="E30" s="97" t="s">
        <v>309</v>
      </c>
      <c r="F30" s="98">
        <v>33</v>
      </c>
      <c r="G30" s="97" t="s">
        <v>327</v>
      </c>
      <c r="H30" s="98">
        <v>14</v>
      </c>
      <c r="I30" s="97" t="s">
        <v>321</v>
      </c>
      <c r="J30" s="98">
        <v>1</v>
      </c>
      <c r="K30" s="97" t="s">
        <v>397</v>
      </c>
      <c r="L30" s="98">
        <v>25</v>
      </c>
      <c r="M30" s="97" t="s">
        <v>450</v>
      </c>
      <c r="N30" s="98">
        <v>1</v>
      </c>
      <c r="O30" s="97" t="s">
        <v>331</v>
      </c>
      <c r="P30" s="98">
        <v>14</v>
      </c>
      <c r="Q30" s="97" t="s">
        <v>310</v>
      </c>
      <c r="R30" s="98">
        <v>20</v>
      </c>
      <c r="S30" s="97" t="s">
        <v>334</v>
      </c>
      <c r="T30" s="98">
        <v>3</v>
      </c>
    </row>
    <row r="31" spans="1:26" ht="15.75" customHeight="1" thickBot="1" x14ac:dyDescent="0.3">
      <c r="A31" s="99" t="s">
        <v>329</v>
      </c>
      <c r="B31" s="100">
        <v>1</v>
      </c>
      <c r="C31" s="99" t="s">
        <v>76</v>
      </c>
      <c r="D31" s="100">
        <v>1</v>
      </c>
      <c r="E31" s="99" t="s">
        <v>318</v>
      </c>
      <c r="F31" s="100">
        <v>45</v>
      </c>
      <c r="G31" s="99" t="s">
        <v>426</v>
      </c>
      <c r="H31" s="100">
        <v>1</v>
      </c>
      <c r="I31" s="99" t="s">
        <v>393</v>
      </c>
      <c r="J31" s="100">
        <v>7</v>
      </c>
      <c r="K31" s="99" t="s">
        <v>477</v>
      </c>
      <c r="L31" s="100">
        <v>1</v>
      </c>
      <c r="M31" s="99" t="s">
        <v>427</v>
      </c>
      <c r="N31" s="100">
        <v>1</v>
      </c>
      <c r="O31" s="99" t="s">
        <v>476</v>
      </c>
      <c r="P31" s="100">
        <v>29</v>
      </c>
      <c r="Q31" s="99" t="s">
        <v>330</v>
      </c>
      <c r="R31" s="100">
        <v>45</v>
      </c>
      <c r="S31" s="99" t="s">
        <v>337</v>
      </c>
      <c r="T31" s="100">
        <v>29</v>
      </c>
    </row>
    <row r="32" spans="1:26" ht="15.75" customHeight="1" thickBot="1" x14ac:dyDescent="0.3">
      <c r="A32" s="90"/>
      <c r="B32" s="102">
        <f>+SUM(B26:B31)</f>
        <v>249</v>
      </c>
      <c r="C32" s="90"/>
      <c r="D32" s="102">
        <f>+SUM(D26:D31)</f>
        <v>346</v>
      </c>
      <c r="E32" s="90"/>
      <c r="F32" s="102">
        <f>+SUM(F26:F31)</f>
        <v>306</v>
      </c>
      <c r="G32" s="90"/>
      <c r="H32" s="102">
        <f>+SUM(H26:H31)+30</f>
        <v>367</v>
      </c>
      <c r="I32" s="90"/>
      <c r="J32" s="102">
        <f>+SUM(J26:J31)+1</f>
        <v>322</v>
      </c>
      <c r="K32" s="90"/>
      <c r="L32" s="102">
        <f>+SUM(L26:L31)</f>
        <v>201</v>
      </c>
      <c r="M32" s="90"/>
      <c r="N32" s="102">
        <f>+SUM(N26:N31)</f>
        <v>466</v>
      </c>
      <c r="O32" s="90"/>
      <c r="P32" s="102">
        <f>+SUM(P26:P31)</f>
        <v>253</v>
      </c>
      <c r="Q32" s="90"/>
      <c r="R32" s="102">
        <f>+SUM(R26:R31)</f>
        <v>318</v>
      </c>
      <c r="S32" s="90"/>
      <c r="T32" s="102">
        <f>+SUM(T26:T31)</f>
        <v>270</v>
      </c>
    </row>
    <row r="33" spans="1:20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:20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5" spans="1:20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</row>
    <row r="36" spans="1:20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</row>
    <row r="37" spans="1:20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</row>
    <row r="38" spans="1:20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</row>
    <row r="39" spans="1:20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</row>
    <row r="40" spans="1:20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</row>
    <row r="41" spans="1:20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</row>
    <row r="42" spans="1:20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</row>
    <row r="43" spans="1:20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</row>
    <row r="44" spans="1:20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</row>
    <row r="45" spans="1:20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</row>
    <row r="46" spans="1:20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</row>
    <row r="47" spans="1:20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</row>
    <row r="48" spans="1:20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</row>
    <row r="49" spans="1:20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</row>
    <row r="50" spans="1:20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</row>
    <row r="51" spans="1:20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</row>
    <row r="53" spans="1:20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</row>
    <row r="54" spans="1:20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0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</row>
    <row r="56" spans="1:20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</row>
    <row r="57" spans="1:20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</row>
    <row r="58" spans="1:20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</row>
    <row r="59" spans="1:20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</row>
    <row r="60" spans="1:20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</row>
    <row r="61" spans="1:20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</row>
    <row r="62" spans="1:20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</row>
    <row r="63" spans="1:20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</row>
    <row r="64" spans="1:20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</row>
    <row r="65" spans="1:20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</row>
    <row r="66" spans="1:20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</row>
    <row r="67" spans="1:20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</row>
    <row r="68" spans="1:20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</row>
    <row r="69" spans="1:20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</row>
    <row r="70" spans="1:20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</row>
    <row r="71" spans="1:20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</row>
    <row r="72" spans="1:20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</row>
    <row r="74" spans="1:20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</row>
    <row r="75" spans="1:20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</row>
    <row r="76" spans="1:20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</row>
    <row r="77" spans="1:20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</row>
    <row r="78" spans="1:20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</row>
    <row r="79" spans="1:20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</row>
    <row r="80" spans="1:20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</row>
    <row r="81" spans="1:20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 spans="1:20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</row>
    <row r="83" spans="1:20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</row>
    <row r="84" spans="1:20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</row>
    <row r="85" spans="1:20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</row>
    <row r="86" spans="1:20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</row>
    <row r="87" spans="1:20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</row>
    <row r="88" spans="1:20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</row>
    <row r="89" spans="1:20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</row>
    <row r="90" spans="1:20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</row>
    <row r="91" spans="1:20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</row>
    <row r="92" spans="1:20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</row>
    <row r="93" spans="1:20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</row>
    <row r="95" spans="1:20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</row>
    <row r="96" spans="1:20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</row>
    <row r="97" spans="1:20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</row>
    <row r="98" spans="1:20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</row>
    <row r="99" spans="1:20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</row>
    <row r="100" spans="1:20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</row>
    <row r="101" spans="1:20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</row>
    <row r="102" spans="1:20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</row>
    <row r="103" spans="1:20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</row>
    <row r="104" spans="1:20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</row>
    <row r="105" spans="1:20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</row>
    <row r="106" spans="1:20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</row>
    <row r="107" spans="1:20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0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</row>
    <row r="109" spans="1:20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</row>
    <row r="110" spans="1:20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</row>
    <row r="111" spans="1:20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</row>
    <row r="112" spans="1:20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</row>
    <row r="113" spans="1:20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</row>
    <row r="114" spans="1:20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</row>
    <row r="116" spans="1:20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</row>
    <row r="117" spans="1:20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</row>
    <row r="118" spans="1:20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</row>
    <row r="119" spans="1:20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</row>
    <row r="120" spans="1:20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</row>
    <row r="121" spans="1:20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</row>
    <row r="122" spans="1:20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</row>
    <row r="123" spans="1:20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</row>
    <row r="124" spans="1:20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</row>
    <row r="125" spans="1:20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</row>
    <row r="126" spans="1:20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</row>
    <row r="127" spans="1:20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</row>
    <row r="128" spans="1:20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</row>
    <row r="129" spans="1:20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</row>
    <row r="130" spans="1:20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</row>
    <row r="131" spans="1:20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</row>
    <row r="132" spans="1:20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</row>
    <row r="133" spans="1:20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</row>
    <row r="134" spans="1:20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</row>
    <row r="135" spans="1:20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</row>
    <row r="136" spans="1:20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</row>
    <row r="137" spans="1:20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</row>
    <row r="138" spans="1:20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</row>
    <row r="140" spans="1:20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</row>
    <row r="141" spans="1:20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</row>
    <row r="142" spans="1:20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</row>
    <row r="143" spans="1:20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</row>
    <row r="144" spans="1:20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</row>
    <row r="145" spans="1:20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</row>
    <row r="146" spans="1:20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</row>
    <row r="147" spans="1:20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</row>
    <row r="148" spans="1:20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</row>
    <row r="149" spans="1:20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</row>
    <row r="150" spans="1:20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</row>
    <row r="151" spans="1:20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</row>
    <row r="152" spans="1:20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</row>
    <row r="153" spans="1:20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</row>
    <row r="154" spans="1:20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</row>
    <row r="155" spans="1:20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</row>
    <row r="156" spans="1:20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</row>
    <row r="157" spans="1:20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</row>
    <row r="158" spans="1:20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</row>
    <row r="159" spans="1:20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1:20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0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</row>
    <row r="162" spans="1:20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</row>
    <row r="163" spans="1:20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</row>
    <row r="164" spans="1:20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</row>
    <row r="165" spans="1:20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</row>
    <row r="166" spans="1:20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</row>
    <row r="167" spans="1:20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</row>
    <row r="168" spans="1:20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</row>
    <row r="169" spans="1:20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</row>
    <row r="170" spans="1:20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</row>
    <row r="171" spans="1:20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</row>
    <row r="172" spans="1:20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</row>
    <row r="173" spans="1:20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</row>
    <row r="174" spans="1:20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</row>
    <row r="175" spans="1:20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</row>
    <row r="176" spans="1:20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</row>
    <row r="177" spans="1:20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</row>
    <row r="178" spans="1:20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</row>
    <row r="179" spans="1:20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</row>
    <row r="180" spans="1:20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</row>
    <row r="182" spans="1:20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</row>
    <row r="183" spans="1:20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</row>
    <row r="184" spans="1:20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</row>
    <row r="185" spans="1:20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</row>
    <row r="186" spans="1:20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</row>
    <row r="187" spans="1:20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</row>
    <row r="188" spans="1:20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</row>
    <row r="189" spans="1:20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</row>
    <row r="190" spans="1:20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</row>
    <row r="191" spans="1:20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</row>
    <row r="192" spans="1:20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</row>
    <row r="193" spans="1:20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</row>
    <row r="194" spans="1:20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</row>
    <row r="195" spans="1:20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</row>
    <row r="196" spans="1:20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</row>
    <row r="197" spans="1:20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</row>
    <row r="198" spans="1:20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</row>
    <row r="199" spans="1:20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</row>
    <row r="200" spans="1:20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</row>
    <row r="201" spans="1:20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</row>
    <row r="203" spans="1:20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</row>
    <row r="204" spans="1:20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</row>
    <row r="205" spans="1:20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</row>
    <row r="206" spans="1:20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</row>
    <row r="207" spans="1:20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</row>
    <row r="208" spans="1:20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</row>
    <row r="209" spans="1:20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</row>
    <row r="210" spans="1:20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</row>
    <row r="211" spans="1:20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</row>
    <row r="212" spans="1:20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</row>
    <row r="213" spans="1:20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0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</row>
    <row r="215" spans="1:20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</row>
    <row r="216" spans="1:20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</row>
    <row r="217" spans="1:20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</row>
    <row r="218" spans="1:20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</row>
    <row r="219" spans="1:20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</row>
    <row r="220" spans="1:20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</row>
    <row r="221" spans="1:20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</row>
    <row r="222" spans="1:20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</row>
    <row r="224" spans="1:20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</row>
    <row r="225" spans="1:20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</row>
    <row r="226" spans="1:20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</row>
    <row r="227" spans="1:20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</row>
    <row r="228" spans="1:20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</row>
    <row r="229" spans="1:20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</row>
    <row r="230" spans="1:20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</row>
    <row r="231" spans="1:20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</row>
    <row r="232" spans="1:20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</row>
    <row r="233" spans="1:20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</row>
    <row r="234" spans="1:20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</row>
    <row r="235" spans="1:20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</row>
    <row r="236" spans="1:20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</row>
    <row r="237" spans="1:20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</row>
    <row r="238" spans="1:20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</row>
    <row r="239" spans="1:20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</row>
    <row r="240" spans="1:20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</row>
    <row r="241" spans="1:20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</row>
    <row r="242" spans="1:20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</row>
    <row r="243" spans="1:20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</row>
    <row r="245" spans="1:20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</row>
    <row r="246" spans="1:20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</row>
    <row r="247" spans="1:20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</row>
    <row r="248" spans="1:20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</row>
    <row r="249" spans="1:20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</row>
    <row r="250" spans="1:20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</row>
    <row r="251" spans="1:20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</row>
    <row r="252" spans="1:20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</row>
    <row r="253" spans="1:20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</row>
    <row r="254" spans="1:20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</row>
    <row r="255" spans="1:20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</row>
    <row r="256" spans="1:20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</row>
    <row r="257" spans="1:20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</row>
    <row r="258" spans="1:20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</row>
    <row r="259" spans="1:20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</row>
    <row r="260" spans="1:20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</row>
    <row r="261" spans="1:20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</row>
    <row r="262" spans="1:20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</row>
    <row r="263" spans="1:20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</row>
    <row r="264" spans="1:20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</row>
    <row r="265" spans="1:20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</row>
    <row r="266" spans="1:20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0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</row>
    <row r="269" spans="1:20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</row>
    <row r="270" spans="1:20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</row>
    <row r="271" spans="1:20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</row>
    <row r="272" spans="1:20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</row>
    <row r="273" spans="1:20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</row>
    <row r="274" spans="1:20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</row>
    <row r="275" spans="1:20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</row>
    <row r="276" spans="1:20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</row>
    <row r="277" spans="1:20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</row>
    <row r="278" spans="1:20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</row>
    <row r="279" spans="1:20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</row>
    <row r="280" spans="1:20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</row>
    <row r="281" spans="1:20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</row>
    <row r="282" spans="1:20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</row>
    <row r="283" spans="1:20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</row>
    <row r="284" spans="1:20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</row>
    <row r="285" spans="1:20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</row>
    <row r="286" spans="1:20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</row>
    <row r="287" spans="1:20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</row>
    <row r="288" spans="1:20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</row>
    <row r="290" spans="1:20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</row>
    <row r="291" spans="1:20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</row>
    <row r="292" spans="1:20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</row>
    <row r="293" spans="1:20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</row>
    <row r="294" spans="1:20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</row>
    <row r="295" spans="1:20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</row>
    <row r="296" spans="1:20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</row>
    <row r="297" spans="1:20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</row>
    <row r="298" spans="1:20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</row>
    <row r="299" spans="1:20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</row>
    <row r="300" spans="1:20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</row>
    <row r="301" spans="1:20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</row>
    <row r="302" spans="1:20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</row>
    <row r="303" spans="1:20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</row>
    <row r="304" spans="1:20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</row>
    <row r="305" spans="1:20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</row>
    <row r="306" spans="1:20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</row>
    <row r="307" spans="1:20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</row>
    <row r="308" spans="1:20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</row>
    <row r="309" spans="1:20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</row>
    <row r="311" spans="1:20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</row>
    <row r="312" spans="1:20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</row>
    <row r="313" spans="1:20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</row>
    <row r="314" spans="1:20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</row>
    <row r="315" spans="1:20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</row>
    <row r="316" spans="1:20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</row>
    <row r="317" spans="1:20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</row>
    <row r="318" spans="1:20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</row>
    <row r="319" spans="1:20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</row>
    <row r="321" spans="1:20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</row>
    <row r="322" spans="1:20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</row>
    <row r="323" spans="1:20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</row>
    <row r="324" spans="1:20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</row>
    <row r="325" spans="1:20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</row>
    <row r="326" spans="1:20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</row>
    <row r="327" spans="1:20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</row>
    <row r="328" spans="1:20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</row>
    <row r="329" spans="1:20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</row>
    <row r="330" spans="1:20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</row>
    <row r="332" spans="1:20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</row>
    <row r="333" spans="1:20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</row>
    <row r="334" spans="1:20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</row>
    <row r="335" spans="1:20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</row>
    <row r="336" spans="1:20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</row>
    <row r="337" spans="1:20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</row>
    <row r="338" spans="1:20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</row>
    <row r="339" spans="1:20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</row>
    <row r="340" spans="1:20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</row>
    <row r="341" spans="1:20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</row>
    <row r="342" spans="1:20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</row>
    <row r="343" spans="1:20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</row>
    <row r="344" spans="1:20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</row>
    <row r="345" spans="1:20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</row>
    <row r="346" spans="1:20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</row>
    <row r="347" spans="1:20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</row>
    <row r="348" spans="1:20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</row>
    <row r="349" spans="1:20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</row>
    <row r="350" spans="1:20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</row>
    <row r="351" spans="1:20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</row>
    <row r="353" spans="1:20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</row>
    <row r="354" spans="1:20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</row>
    <row r="355" spans="1:20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</row>
    <row r="356" spans="1:20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</row>
    <row r="357" spans="1:20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</row>
    <row r="358" spans="1:20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</row>
    <row r="359" spans="1:20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</row>
    <row r="360" spans="1:20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</row>
    <row r="361" spans="1:20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</row>
    <row r="362" spans="1:20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</row>
    <row r="363" spans="1:20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</row>
    <row r="364" spans="1:20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</row>
    <row r="365" spans="1:20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</row>
    <row r="366" spans="1:20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</row>
    <row r="367" spans="1:20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</row>
    <row r="368" spans="1:20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</row>
    <row r="369" spans="1:20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</row>
    <row r="370" spans="1:20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</row>
    <row r="371" spans="1:20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</row>
    <row r="372" spans="1:20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</row>
    <row r="374" spans="1:20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</row>
    <row r="375" spans="1:20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</row>
    <row r="376" spans="1:20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</row>
    <row r="377" spans="1:20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</row>
    <row r="378" spans="1:20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</row>
    <row r="379" spans="1:20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</row>
    <row r="380" spans="1:20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</row>
    <row r="381" spans="1:20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</row>
    <row r="382" spans="1:20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</row>
    <row r="383" spans="1:20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</row>
    <row r="384" spans="1:20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</row>
    <row r="385" spans="1:20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</row>
    <row r="386" spans="1:20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</row>
    <row r="387" spans="1:20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</row>
    <row r="388" spans="1:20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</row>
    <row r="389" spans="1:20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</row>
    <row r="390" spans="1:20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</row>
    <row r="391" spans="1:20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</row>
    <row r="392" spans="1:20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</row>
    <row r="393" spans="1:20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</row>
    <row r="394" spans="1:20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</row>
    <row r="395" spans="1:20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</row>
    <row r="396" spans="1:20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</row>
    <row r="398" spans="1:20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</row>
    <row r="399" spans="1:20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</row>
    <row r="400" spans="1:20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</row>
    <row r="401" spans="1:20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</row>
    <row r="402" spans="1:20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</row>
    <row r="403" spans="1:20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</row>
    <row r="404" spans="1:20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</row>
    <row r="405" spans="1:20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</row>
    <row r="406" spans="1:20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</row>
    <row r="407" spans="1:20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</row>
    <row r="408" spans="1:20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</row>
    <row r="409" spans="1:20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</row>
    <row r="410" spans="1:20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</row>
    <row r="411" spans="1:20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</row>
    <row r="412" spans="1:20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</row>
    <row r="413" spans="1:20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</row>
    <row r="414" spans="1:20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</row>
    <row r="415" spans="1:20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</row>
    <row r="416" spans="1:20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</row>
    <row r="417" spans="1:20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</row>
    <row r="419" spans="1:20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</row>
    <row r="420" spans="1:20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</row>
    <row r="421" spans="1:20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</row>
    <row r="422" spans="1:20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</row>
    <row r="423" spans="1:20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</row>
    <row r="424" spans="1:20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</row>
    <row r="425" spans="1:20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0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</row>
    <row r="427" spans="1:20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</row>
    <row r="428" spans="1:20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</row>
    <row r="429" spans="1:20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</row>
    <row r="430" spans="1:20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</row>
    <row r="431" spans="1:20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</row>
    <row r="432" spans="1:20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</row>
    <row r="433" spans="1:20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</row>
    <row r="434" spans="1:20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</row>
    <row r="435" spans="1:20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</row>
    <row r="436" spans="1:20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</row>
    <row r="437" spans="1:20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</row>
    <row r="438" spans="1:20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</row>
    <row r="440" spans="1:20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</row>
    <row r="441" spans="1:20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</row>
    <row r="442" spans="1:20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</row>
    <row r="443" spans="1:20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</row>
    <row r="444" spans="1:20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</row>
    <row r="445" spans="1:20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</row>
    <row r="446" spans="1:20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</row>
    <row r="447" spans="1:20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</row>
    <row r="448" spans="1:20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</row>
    <row r="449" spans="1:20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</row>
    <row r="450" spans="1:20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</row>
    <row r="451" spans="1:20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</row>
    <row r="452" spans="1:20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</row>
    <row r="453" spans="1:20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</row>
    <row r="454" spans="1:20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</row>
    <row r="455" spans="1:20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</row>
    <row r="456" spans="1:20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</row>
    <row r="457" spans="1:20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</row>
    <row r="458" spans="1:20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</row>
    <row r="459" spans="1:20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</row>
    <row r="461" spans="1:20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</row>
    <row r="462" spans="1:20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</row>
    <row r="463" spans="1:20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</row>
    <row r="464" spans="1:20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</row>
    <row r="465" spans="1:20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</row>
    <row r="466" spans="1:20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</row>
    <row r="467" spans="1:20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</row>
    <row r="468" spans="1:20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</row>
    <row r="469" spans="1:20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</row>
    <row r="470" spans="1:20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</row>
    <row r="471" spans="1:20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</row>
    <row r="472" spans="1:20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</row>
    <row r="473" spans="1:20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</row>
    <row r="474" spans="1:20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</row>
    <row r="475" spans="1:20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</row>
    <row r="476" spans="1:20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</row>
    <row r="477" spans="1:20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</row>
    <row r="478" spans="1:20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</row>
    <row r="480" spans="1:20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</row>
    <row r="482" spans="1:20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</row>
    <row r="483" spans="1:20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</row>
    <row r="484" spans="1:20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</row>
    <row r="485" spans="1:20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</row>
    <row r="486" spans="1:20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</row>
    <row r="487" spans="1:20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</row>
    <row r="488" spans="1:20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</row>
    <row r="489" spans="1:20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</row>
    <row r="490" spans="1:20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</row>
    <row r="491" spans="1:20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</row>
    <row r="492" spans="1:20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</row>
    <row r="493" spans="1:20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</row>
    <row r="494" spans="1:20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</row>
    <row r="495" spans="1:20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</row>
    <row r="496" spans="1:20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</row>
    <row r="497" spans="1:20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</row>
    <row r="498" spans="1:20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</row>
    <row r="499" spans="1:20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</row>
    <row r="500" spans="1:20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</row>
    <row r="501" spans="1:20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</row>
    <row r="503" spans="1:20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</row>
    <row r="504" spans="1:20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</row>
    <row r="505" spans="1:20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</row>
    <row r="506" spans="1:20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</row>
    <row r="507" spans="1:20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</row>
    <row r="508" spans="1:20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</row>
    <row r="509" spans="1:20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</row>
    <row r="510" spans="1:20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</row>
    <row r="511" spans="1:20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</row>
    <row r="512" spans="1:20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</row>
    <row r="513" spans="1:20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</row>
    <row r="514" spans="1:20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</row>
    <row r="515" spans="1:20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</row>
    <row r="516" spans="1:20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</row>
    <row r="517" spans="1:20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</row>
    <row r="518" spans="1:20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</row>
    <row r="519" spans="1:20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</row>
    <row r="520" spans="1:20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</row>
    <row r="521" spans="1:20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</row>
    <row r="522" spans="1:20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</row>
    <row r="523" spans="1:20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</row>
    <row r="524" spans="1:20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</row>
    <row r="525" spans="1:20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</row>
    <row r="527" spans="1:20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</row>
    <row r="528" spans="1:20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</row>
    <row r="529" spans="1:20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</row>
    <row r="530" spans="1:20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</row>
    <row r="531" spans="1:20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0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</row>
    <row r="533" spans="1:20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</row>
    <row r="534" spans="1:20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</row>
    <row r="535" spans="1:20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</row>
    <row r="536" spans="1:20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</row>
    <row r="537" spans="1:20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</row>
    <row r="538" spans="1:20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</row>
    <row r="539" spans="1:20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</row>
    <row r="540" spans="1:20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</row>
    <row r="541" spans="1:20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</row>
    <row r="542" spans="1:20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</row>
    <row r="543" spans="1:20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</row>
    <row r="544" spans="1:20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</row>
    <row r="545" spans="1:20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</row>
    <row r="546" spans="1:20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</row>
    <row r="548" spans="1:20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</row>
    <row r="549" spans="1:20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</row>
    <row r="550" spans="1:20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</row>
    <row r="551" spans="1:20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</row>
    <row r="552" spans="1:20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</row>
    <row r="553" spans="1:20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</row>
    <row r="554" spans="1:20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</row>
    <row r="555" spans="1:20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</row>
    <row r="556" spans="1:20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</row>
    <row r="557" spans="1:20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</row>
    <row r="558" spans="1:20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</row>
    <row r="559" spans="1:20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</row>
    <row r="560" spans="1:20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</row>
    <row r="561" spans="1:20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</row>
    <row r="562" spans="1:20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</row>
    <row r="563" spans="1:20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</row>
    <row r="564" spans="1:20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</row>
    <row r="565" spans="1:20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</row>
    <row r="566" spans="1:20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</row>
    <row r="567" spans="1:20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</row>
    <row r="569" spans="1:20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</row>
    <row r="570" spans="1:20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</row>
    <row r="571" spans="1:20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</row>
    <row r="572" spans="1:20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</row>
    <row r="573" spans="1:20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</row>
    <row r="574" spans="1:20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</row>
    <row r="575" spans="1:20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</row>
    <row r="576" spans="1:20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</row>
    <row r="577" spans="1:20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</row>
    <row r="578" spans="1:20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</row>
    <row r="579" spans="1:20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</row>
    <row r="580" spans="1:20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</row>
    <row r="581" spans="1:20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</row>
    <row r="582" spans="1:20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</row>
    <row r="583" spans="1:20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</row>
    <row r="584" spans="1:20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0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</row>
    <row r="586" spans="1:20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</row>
    <row r="587" spans="1:20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</row>
    <row r="588" spans="1:20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</row>
    <row r="590" spans="1:20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</row>
    <row r="591" spans="1:20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</row>
    <row r="592" spans="1:20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</row>
    <row r="593" spans="1:20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</row>
    <row r="594" spans="1:20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</row>
    <row r="595" spans="1:20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</row>
    <row r="596" spans="1:20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</row>
    <row r="597" spans="1:20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</row>
    <row r="598" spans="1:20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</row>
    <row r="599" spans="1:20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</row>
    <row r="600" spans="1:20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</row>
    <row r="601" spans="1:20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</row>
    <row r="602" spans="1:20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</row>
    <row r="603" spans="1:20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</row>
    <row r="604" spans="1:20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</row>
    <row r="605" spans="1:20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</row>
    <row r="606" spans="1:20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</row>
    <row r="607" spans="1:20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</row>
    <row r="608" spans="1:20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</row>
    <row r="609" spans="1:20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</row>
    <row r="611" spans="1:20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</row>
    <row r="612" spans="1:20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</row>
    <row r="613" spans="1:20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</row>
    <row r="614" spans="1:20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</row>
    <row r="615" spans="1:20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</row>
    <row r="616" spans="1:20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</row>
    <row r="617" spans="1:20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</row>
    <row r="618" spans="1:20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</row>
    <row r="619" spans="1:20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</row>
    <row r="620" spans="1:20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</row>
    <row r="621" spans="1:20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</row>
    <row r="622" spans="1:20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</row>
    <row r="623" spans="1:20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</row>
    <row r="624" spans="1:20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</row>
    <row r="625" spans="1:20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</row>
    <row r="626" spans="1:20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</row>
    <row r="627" spans="1:20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</row>
    <row r="628" spans="1:20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</row>
    <row r="629" spans="1:20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</row>
    <row r="630" spans="1:20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</row>
    <row r="632" spans="1:20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</row>
    <row r="633" spans="1:20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</row>
    <row r="634" spans="1:20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</row>
    <row r="635" spans="1:20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</row>
    <row r="636" spans="1:20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</row>
    <row r="637" spans="1:20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</row>
    <row r="639" spans="1:20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</row>
    <row r="640" spans="1:20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</row>
    <row r="641" spans="1:20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</row>
    <row r="642" spans="1:20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</row>
    <row r="643" spans="1:20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</row>
    <row r="644" spans="1:20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</row>
    <row r="645" spans="1:20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</row>
    <row r="646" spans="1:20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</row>
    <row r="647" spans="1:20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</row>
    <row r="648" spans="1:20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</row>
    <row r="649" spans="1:20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</row>
    <row r="650" spans="1:20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</row>
    <row r="651" spans="1:20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</row>
    <row r="652" spans="1:20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</row>
    <row r="653" spans="1:20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</row>
    <row r="654" spans="1:20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</row>
    <row r="656" spans="1:20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</row>
    <row r="657" spans="1:20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</row>
    <row r="658" spans="1:20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</row>
    <row r="659" spans="1:20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</row>
    <row r="660" spans="1:20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</row>
    <row r="661" spans="1:20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</row>
    <row r="662" spans="1:20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</row>
    <row r="663" spans="1:20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</row>
    <row r="664" spans="1:20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</row>
    <row r="665" spans="1:20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</row>
    <row r="666" spans="1:20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</row>
    <row r="667" spans="1:20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</row>
    <row r="668" spans="1:20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</row>
    <row r="669" spans="1:20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</row>
    <row r="670" spans="1:20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</row>
    <row r="671" spans="1:20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</row>
    <row r="672" spans="1:20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</row>
    <row r="673" spans="1:20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</row>
    <row r="674" spans="1:20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</row>
    <row r="675" spans="1:20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</row>
    <row r="677" spans="1:20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</row>
    <row r="678" spans="1:20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</row>
    <row r="679" spans="1:20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</row>
    <row r="680" spans="1:20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</row>
    <row r="681" spans="1:20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</row>
    <row r="682" spans="1:20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</row>
    <row r="683" spans="1:20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</row>
    <row r="684" spans="1:20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</row>
    <row r="685" spans="1:20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</row>
    <row r="686" spans="1:20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</row>
    <row r="687" spans="1:20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</row>
    <row r="688" spans="1:20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</row>
    <row r="689" spans="1:20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</row>
    <row r="690" spans="1:20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0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</row>
    <row r="692" spans="1:20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</row>
    <row r="693" spans="1:20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</row>
    <row r="694" spans="1:20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</row>
    <row r="695" spans="1:20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</row>
    <row r="696" spans="1:20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</row>
    <row r="698" spans="1:20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</row>
    <row r="699" spans="1:20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</row>
    <row r="700" spans="1:20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</row>
    <row r="701" spans="1:20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</row>
    <row r="702" spans="1:20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</row>
    <row r="703" spans="1:20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</row>
    <row r="704" spans="1:20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</row>
    <row r="705" spans="1:20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</row>
    <row r="706" spans="1:20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</row>
    <row r="707" spans="1:20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</row>
    <row r="708" spans="1:20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</row>
    <row r="709" spans="1:20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</row>
    <row r="710" spans="1:20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</row>
    <row r="711" spans="1:20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</row>
    <row r="712" spans="1:20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</row>
    <row r="713" spans="1:20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</row>
    <row r="714" spans="1:20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</row>
    <row r="715" spans="1:20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</row>
    <row r="716" spans="1:20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</row>
    <row r="717" spans="1:20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</row>
    <row r="719" spans="1:20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</row>
    <row r="720" spans="1:20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</row>
    <row r="721" spans="1:20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</row>
    <row r="722" spans="1:20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</row>
    <row r="723" spans="1:20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</row>
    <row r="724" spans="1:20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</row>
    <row r="725" spans="1:20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</row>
    <row r="726" spans="1:20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</row>
    <row r="727" spans="1:20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</row>
    <row r="728" spans="1:20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</row>
    <row r="729" spans="1:20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</row>
    <row r="730" spans="1:20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</row>
    <row r="731" spans="1:20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</row>
    <row r="732" spans="1:20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</row>
    <row r="733" spans="1:20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</row>
    <row r="734" spans="1:20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</row>
    <row r="735" spans="1:20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</row>
    <row r="736" spans="1:20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</row>
    <row r="737" spans="1:20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</row>
    <row r="738" spans="1:20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</row>
    <row r="740" spans="1:20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</row>
    <row r="741" spans="1:20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</row>
    <row r="742" spans="1:20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</row>
    <row r="743" spans="1:20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0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</row>
    <row r="745" spans="1:20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</row>
    <row r="746" spans="1:20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</row>
    <row r="747" spans="1:20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</row>
    <row r="748" spans="1:20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</row>
    <row r="749" spans="1:20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</row>
    <row r="750" spans="1:20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</row>
    <row r="751" spans="1:20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</row>
    <row r="752" spans="1:20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</row>
    <row r="753" spans="1:20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</row>
    <row r="754" spans="1:20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</row>
    <row r="755" spans="1:20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</row>
    <row r="756" spans="1:20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</row>
    <row r="757" spans="1:20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</row>
    <row r="758" spans="1:20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</row>
    <row r="759" spans="1:20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</row>
    <row r="761" spans="1:20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</row>
    <row r="762" spans="1:20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</row>
    <row r="763" spans="1:20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</row>
    <row r="764" spans="1:20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</row>
    <row r="765" spans="1:20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</row>
    <row r="766" spans="1:20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</row>
    <row r="767" spans="1:20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</row>
    <row r="768" spans="1:20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</row>
    <row r="769" spans="1:20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</row>
    <row r="770" spans="1:20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</row>
    <row r="771" spans="1:20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</row>
    <row r="772" spans="1:20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</row>
    <row r="773" spans="1:20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</row>
    <row r="774" spans="1:20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</row>
    <row r="775" spans="1:20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</row>
    <row r="776" spans="1:20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</row>
    <row r="777" spans="1:20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</row>
    <row r="778" spans="1:20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</row>
    <row r="779" spans="1:20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</row>
    <row r="780" spans="1:20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</row>
    <row r="781" spans="1:20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</row>
    <row r="782" spans="1:20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</row>
    <row r="783" spans="1:20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</row>
    <row r="785" spans="1:20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</row>
    <row r="786" spans="1:20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</row>
    <row r="787" spans="1:20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</row>
    <row r="788" spans="1:20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</row>
    <row r="789" spans="1:20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</row>
    <row r="790" spans="1:20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</row>
    <row r="791" spans="1:20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</row>
    <row r="792" spans="1:20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</row>
    <row r="793" spans="1:20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</row>
    <row r="794" spans="1:20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</row>
    <row r="795" spans="1:20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</row>
    <row r="796" spans="1:20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</row>
    <row r="798" spans="1:20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</row>
    <row r="799" spans="1:20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</row>
    <row r="800" spans="1:20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</row>
    <row r="801" spans="1:20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</row>
    <row r="802" spans="1:20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</row>
    <row r="803" spans="1:20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</row>
    <row r="804" spans="1:20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</row>
    <row r="806" spans="1:20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</row>
    <row r="807" spans="1:20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</row>
    <row r="808" spans="1:20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</row>
    <row r="809" spans="1:20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</row>
    <row r="810" spans="1:20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</row>
    <row r="811" spans="1:20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</row>
    <row r="812" spans="1:20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</row>
    <row r="813" spans="1:20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</row>
    <row r="814" spans="1:20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</row>
    <row r="815" spans="1:20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</row>
    <row r="816" spans="1:20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</row>
    <row r="817" spans="1:20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</row>
    <row r="818" spans="1:20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</row>
    <row r="819" spans="1:20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</row>
    <row r="820" spans="1:20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</row>
    <row r="821" spans="1:20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</row>
    <row r="822" spans="1:20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</row>
    <row r="823" spans="1:20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</row>
    <row r="824" spans="1:20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</row>
    <row r="825" spans="1:20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</row>
    <row r="827" spans="1:20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</row>
    <row r="828" spans="1:20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</row>
    <row r="829" spans="1:20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</row>
    <row r="830" spans="1:20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</row>
    <row r="831" spans="1:20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</row>
    <row r="832" spans="1:20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</row>
    <row r="833" spans="1:20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</row>
    <row r="834" spans="1:20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</row>
    <row r="835" spans="1:20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</row>
    <row r="836" spans="1:20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</row>
    <row r="837" spans="1:20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</row>
    <row r="838" spans="1:20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</row>
    <row r="839" spans="1:20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</row>
    <row r="840" spans="1:20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</row>
    <row r="841" spans="1:20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</row>
    <row r="842" spans="1:20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</row>
    <row r="843" spans="1:20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</row>
    <row r="844" spans="1:20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</row>
    <row r="845" spans="1:20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</row>
    <row r="846" spans="1:20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</row>
    <row r="848" spans="1:20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</row>
    <row r="849" spans="1:20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0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</row>
    <row r="851" spans="1:20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</row>
    <row r="852" spans="1:20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</row>
    <row r="853" spans="1:20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</row>
    <row r="854" spans="1:20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</row>
    <row r="855" spans="1:20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</row>
    <row r="856" spans="1:20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</row>
    <row r="857" spans="1:20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</row>
    <row r="858" spans="1:20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</row>
    <row r="859" spans="1:20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</row>
    <row r="860" spans="1:20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</row>
    <row r="861" spans="1:20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</row>
    <row r="862" spans="1:20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</row>
    <row r="863" spans="1:20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</row>
    <row r="864" spans="1:20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</row>
    <row r="865" spans="1:20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</row>
    <row r="866" spans="1:20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</row>
    <row r="867" spans="1:20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</row>
    <row r="869" spans="1:20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</row>
    <row r="870" spans="1:20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</row>
    <row r="871" spans="1:20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</row>
    <row r="872" spans="1:20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</row>
    <row r="873" spans="1:20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</row>
    <row r="874" spans="1:20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</row>
    <row r="875" spans="1:20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</row>
    <row r="876" spans="1:20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</row>
    <row r="877" spans="1:20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</row>
    <row r="878" spans="1:20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</row>
    <row r="879" spans="1:20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</row>
    <row r="880" spans="1:20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</row>
    <row r="881" spans="1:20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</row>
    <row r="882" spans="1:20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</row>
    <row r="883" spans="1:20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</row>
    <row r="884" spans="1:20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</row>
    <row r="885" spans="1:20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</row>
    <row r="886" spans="1:20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</row>
    <row r="887" spans="1:20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</row>
    <row r="888" spans="1:20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</row>
    <row r="890" spans="1:20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</row>
    <row r="891" spans="1:20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</row>
    <row r="892" spans="1:20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</row>
    <row r="893" spans="1:20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</row>
    <row r="894" spans="1:20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</row>
    <row r="895" spans="1:20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</row>
    <row r="896" spans="1:20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</row>
    <row r="897" spans="1:20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</row>
    <row r="898" spans="1:20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</row>
    <row r="899" spans="1:20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</row>
    <row r="900" spans="1:20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</row>
    <row r="901" spans="1:20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</row>
    <row r="902" spans="1:20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0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</row>
    <row r="904" spans="1:20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</row>
    <row r="905" spans="1:20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</row>
    <row r="906" spans="1:20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</row>
    <row r="907" spans="1:20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</row>
    <row r="908" spans="1:20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</row>
    <row r="909" spans="1:20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</row>
    <row r="910" spans="1:20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</row>
    <row r="911" spans="1:20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</row>
    <row r="912" spans="1:20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1:20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</row>
    <row r="914" spans="1:20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</row>
    <row r="915" spans="1:20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</row>
    <row r="916" spans="1:20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</row>
    <row r="917" spans="1:20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</row>
    <row r="918" spans="1:20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</row>
    <row r="919" spans="1:20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</row>
    <row r="920" spans="1:20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</row>
    <row r="921" spans="1:20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</row>
    <row r="922" spans="1:20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</row>
    <row r="923" spans="1:20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</row>
    <row r="924" spans="1:20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</row>
    <row r="925" spans="1:20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</row>
    <row r="926" spans="1:20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</row>
    <row r="927" spans="1:20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</row>
    <row r="928" spans="1:20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</row>
    <row r="929" spans="1:20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</row>
    <row r="930" spans="1:20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</row>
    <row r="931" spans="1:20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</row>
    <row r="932" spans="1:20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</row>
    <row r="933" spans="1:20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  <row r="934" spans="1:20" x14ac:dyDescent="0.25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0"/>
      <c r="T934" s="90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8"/>
  <sheetViews>
    <sheetView workbookViewId="0">
      <pane ySplit="1" topLeftCell="A2" activePane="bottomLeft" state="frozen"/>
      <selection activeCell="C37" sqref="C37"/>
      <selection pane="bottomLeft" activeCell="E11" sqref="E11"/>
    </sheetView>
  </sheetViews>
  <sheetFormatPr defaultColWidth="13.375" defaultRowHeight="15" customHeight="1" x14ac:dyDescent="0.25"/>
  <cols>
    <col min="1" max="1" width="10.875" bestFit="1" customWidth="1"/>
    <col min="2" max="2" width="4.125" bestFit="1" customWidth="1"/>
    <col min="3" max="3" width="11" bestFit="1" customWidth="1"/>
    <col min="4" max="4" width="4.125" bestFit="1" customWidth="1"/>
    <col min="5" max="5" width="12" bestFit="1" customWidth="1"/>
    <col min="6" max="6" width="4.125" bestFit="1" customWidth="1"/>
    <col min="7" max="7" width="14" bestFit="1" customWidth="1"/>
    <col min="8" max="8" width="4.125" bestFit="1" customWidth="1"/>
    <col min="9" max="9" width="11.625" bestFit="1" customWidth="1"/>
    <col min="10" max="10" width="4.125" bestFit="1" customWidth="1"/>
    <col min="11" max="11" width="12.375" bestFit="1" customWidth="1"/>
    <col min="12" max="12" width="4.125" bestFit="1" customWidth="1"/>
    <col min="13" max="13" width="13.875" bestFit="1" customWidth="1"/>
    <col min="14" max="14" width="4.125" bestFit="1" customWidth="1"/>
    <col min="15" max="15" width="11.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125" bestFit="1" customWidth="1"/>
    <col min="20" max="20" width="4.125" bestFit="1" customWidth="1"/>
    <col min="21" max="21" width="6.875" customWidth="1"/>
    <col min="22" max="22" width="8" customWidth="1"/>
  </cols>
  <sheetData>
    <row r="1" spans="1:23" ht="15.75" customHeight="1" thickBot="1" x14ac:dyDescent="0.3">
      <c r="A1" s="364" t="s">
        <v>51</v>
      </c>
      <c r="B1" s="372"/>
      <c r="C1" s="364" t="s">
        <v>47</v>
      </c>
      <c r="D1" s="372"/>
      <c r="E1" s="366" t="s">
        <v>119</v>
      </c>
      <c r="F1" s="371"/>
      <c r="G1" s="366" t="s">
        <v>122</v>
      </c>
      <c r="H1" s="371"/>
      <c r="I1" s="364" t="s">
        <v>120</v>
      </c>
      <c r="J1" s="372"/>
      <c r="K1" s="364" t="s">
        <v>123</v>
      </c>
      <c r="L1" s="372"/>
      <c r="M1" s="366" t="s">
        <v>121</v>
      </c>
      <c r="N1" s="371"/>
      <c r="O1" s="366" t="s">
        <v>49</v>
      </c>
      <c r="P1" s="371"/>
      <c r="Q1" s="366" t="s">
        <v>50</v>
      </c>
      <c r="R1" s="371"/>
      <c r="S1" s="366" t="s">
        <v>100</v>
      </c>
      <c r="T1" s="371"/>
      <c r="U1" s="2"/>
      <c r="V1" s="56"/>
      <c r="W1" s="2" t="s">
        <v>112</v>
      </c>
    </row>
    <row r="2" spans="1:23" ht="15.75" customHeight="1" thickBot="1" x14ac:dyDescent="0.3">
      <c r="A2" s="92" t="s">
        <v>15</v>
      </c>
      <c r="B2" s="93"/>
      <c r="C2" s="92" t="s">
        <v>15</v>
      </c>
      <c r="D2" s="93"/>
      <c r="E2" s="92" t="s">
        <v>15</v>
      </c>
      <c r="F2" s="93"/>
      <c r="G2" s="92" t="s">
        <v>15</v>
      </c>
      <c r="H2" s="93"/>
      <c r="I2" s="92" t="s">
        <v>15</v>
      </c>
      <c r="J2" s="93"/>
      <c r="K2" s="92" t="s">
        <v>15</v>
      </c>
      <c r="L2" s="93"/>
      <c r="M2" s="92" t="s">
        <v>15</v>
      </c>
      <c r="N2" s="93"/>
      <c r="O2" s="92" t="s">
        <v>15</v>
      </c>
      <c r="P2" s="93"/>
      <c r="Q2" s="92" t="s">
        <v>15</v>
      </c>
      <c r="R2" s="93"/>
      <c r="S2" s="92" t="s">
        <v>15</v>
      </c>
      <c r="T2" s="93"/>
      <c r="U2" s="2"/>
      <c r="V2" s="208"/>
      <c r="W2" s="2" t="s">
        <v>113</v>
      </c>
    </row>
    <row r="3" spans="1:23" ht="15.75" customHeight="1" thickBot="1" x14ac:dyDescent="0.3">
      <c r="A3" s="94" t="s">
        <v>18</v>
      </c>
      <c r="B3" s="93"/>
      <c r="C3" s="94" t="s">
        <v>19</v>
      </c>
      <c r="D3" s="93"/>
      <c r="E3" s="94" t="s">
        <v>19</v>
      </c>
      <c r="F3" s="93"/>
      <c r="G3" s="94" t="s">
        <v>19</v>
      </c>
      <c r="H3" s="93"/>
      <c r="I3" s="94" t="s">
        <v>19</v>
      </c>
      <c r="J3" s="93"/>
      <c r="K3" s="94" t="s">
        <v>19</v>
      </c>
      <c r="L3" s="93"/>
      <c r="M3" s="94" t="s">
        <v>19</v>
      </c>
      <c r="N3" s="93"/>
      <c r="O3" s="94" t="s">
        <v>19</v>
      </c>
      <c r="P3" s="93"/>
      <c r="Q3" s="94" t="s">
        <v>19</v>
      </c>
      <c r="R3" s="93"/>
      <c r="S3" s="94" t="s">
        <v>19</v>
      </c>
      <c r="T3" s="93"/>
      <c r="U3" s="2"/>
      <c r="V3" s="188"/>
      <c r="W3" s="2" t="s">
        <v>114</v>
      </c>
    </row>
    <row r="4" spans="1:23" ht="15.75" x14ac:dyDescent="0.25">
      <c r="A4" s="95"/>
      <c r="B4" s="96"/>
      <c r="C4" s="95"/>
      <c r="D4" s="96"/>
      <c r="E4" s="95"/>
      <c r="F4" s="96"/>
      <c r="G4" s="95"/>
      <c r="H4" s="96"/>
      <c r="I4" s="285" t="s">
        <v>54</v>
      </c>
      <c r="J4" s="286">
        <v>1</v>
      </c>
      <c r="K4" s="95"/>
      <c r="L4" s="96"/>
      <c r="M4" s="95"/>
      <c r="N4" s="96"/>
      <c r="O4" s="95"/>
      <c r="P4" s="96"/>
      <c r="Q4" s="95"/>
      <c r="R4" s="96"/>
      <c r="S4" s="95"/>
      <c r="T4" s="96"/>
      <c r="U4" s="2"/>
      <c r="V4" s="51"/>
      <c r="W4" s="51"/>
    </row>
    <row r="5" spans="1:23" ht="15.75" x14ac:dyDescent="0.25">
      <c r="A5" s="97"/>
      <c r="B5" s="98"/>
      <c r="C5" s="97"/>
      <c r="D5" s="98"/>
      <c r="E5" s="97"/>
      <c r="F5" s="98"/>
      <c r="G5" s="97"/>
      <c r="H5" s="98"/>
      <c r="I5" s="97"/>
      <c r="J5" s="98"/>
      <c r="K5" s="97"/>
      <c r="L5" s="98"/>
      <c r="M5" s="97"/>
      <c r="N5" s="98"/>
      <c r="O5" s="97"/>
      <c r="P5" s="98"/>
      <c r="Q5" s="97"/>
      <c r="R5" s="98"/>
      <c r="S5" s="97"/>
      <c r="T5" s="98"/>
      <c r="U5" s="2"/>
      <c r="V5" s="51"/>
      <c r="W5" s="51"/>
    </row>
    <row r="6" spans="1:23" ht="15.75" customHeight="1" thickBot="1" x14ac:dyDescent="0.3">
      <c r="A6" s="99"/>
      <c r="B6" s="100"/>
      <c r="C6" s="99"/>
      <c r="D6" s="100"/>
      <c r="E6" s="99"/>
      <c r="F6" s="100"/>
      <c r="G6" s="99"/>
      <c r="H6" s="100"/>
      <c r="I6" s="99"/>
      <c r="J6" s="100"/>
      <c r="K6" s="99"/>
      <c r="L6" s="100"/>
      <c r="M6" s="99"/>
      <c r="N6" s="100"/>
      <c r="O6" s="99"/>
      <c r="P6" s="100"/>
      <c r="Q6" s="99"/>
      <c r="R6" s="100"/>
      <c r="S6" s="99"/>
      <c r="T6" s="100"/>
      <c r="U6" s="2"/>
      <c r="V6" s="51"/>
      <c r="W6" s="51"/>
    </row>
    <row r="7" spans="1:23" ht="15.75" customHeight="1" thickBot="1" x14ac:dyDescent="0.3">
      <c r="A7" s="101"/>
      <c r="B7" s="102">
        <f>+SUM(B4:B6)</f>
        <v>0</v>
      </c>
      <c r="C7" s="101"/>
      <c r="D7" s="102">
        <f>+SUM(D4:D6)</f>
        <v>0</v>
      </c>
      <c r="E7" s="101"/>
      <c r="F7" s="102">
        <f>+SUM(F4:F6)</f>
        <v>0</v>
      </c>
      <c r="G7" s="101"/>
      <c r="H7" s="102">
        <f>+SUM(H4:H6)</f>
        <v>0</v>
      </c>
      <c r="I7" s="101"/>
      <c r="J7" s="102">
        <f>+SUM(J4:J6)</f>
        <v>1</v>
      </c>
      <c r="K7" s="101"/>
      <c r="L7" s="102">
        <f>+SUM(L4:L6)</f>
        <v>0</v>
      </c>
      <c r="M7" s="101"/>
      <c r="N7" s="102">
        <f>+SUM(N4:N6)</f>
        <v>0</v>
      </c>
      <c r="O7" s="101"/>
      <c r="P7" s="102">
        <f>+SUM(P4:P6)</f>
        <v>0</v>
      </c>
      <c r="Q7" s="101"/>
      <c r="R7" s="102">
        <f>+SUM(R4:R6)</f>
        <v>0</v>
      </c>
      <c r="S7" s="101"/>
      <c r="T7" s="102">
        <f>+SUM(T4:T6)</f>
        <v>0</v>
      </c>
      <c r="U7" s="2"/>
      <c r="V7" s="51"/>
      <c r="W7" s="51"/>
    </row>
    <row r="8" spans="1:23" ht="15.75" x14ac:dyDescent="0.25">
      <c r="A8" s="285" t="s">
        <v>33</v>
      </c>
      <c r="B8" s="286">
        <v>1</v>
      </c>
      <c r="C8" s="186" t="s">
        <v>59</v>
      </c>
      <c r="D8" s="187">
        <v>7</v>
      </c>
      <c r="E8" s="95"/>
      <c r="F8" s="103"/>
      <c r="G8" s="285" t="s">
        <v>58</v>
      </c>
      <c r="H8" s="286">
        <v>5</v>
      </c>
      <c r="I8" s="285" t="s">
        <v>101</v>
      </c>
      <c r="J8" s="286">
        <v>1</v>
      </c>
      <c r="K8" s="285" t="s">
        <v>23</v>
      </c>
      <c r="L8" s="286">
        <v>10</v>
      </c>
      <c r="M8" s="285" t="s">
        <v>56</v>
      </c>
      <c r="N8" s="286">
        <v>9</v>
      </c>
      <c r="O8" s="95"/>
      <c r="P8" s="103"/>
      <c r="Q8" s="95"/>
      <c r="R8" s="103"/>
      <c r="S8" s="186" t="s">
        <v>60</v>
      </c>
      <c r="T8" s="187">
        <v>6</v>
      </c>
      <c r="U8" s="2"/>
      <c r="V8" s="51"/>
      <c r="W8" s="51"/>
    </row>
    <row r="9" spans="1:23" ht="15.75" x14ac:dyDescent="0.25">
      <c r="A9" s="108"/>
      <c r="B9" s="98"/>
      <c r="C9" s="108"/>
      <c r="D9" s="98"/>
      <c r="E9" s="108"/>
      <c r="F9" s="98"/>
      <c r="G9" s="108"/>
      <c r="H9" s="98"/>
      <c r="I9" s="108"/>
      <c r="J9" s="98"/>
      <c r="K9" s="108"/>
      <c r="L9" s="98"/>
      <c r="M9" s="108"/>
      <c r="N9" s="98"/>
      <c r="O9" s="108"/>
      <c r="P9" s="98"/>
      <c r="Q9" s="108"/>
      <c r="R9" s="98"/>
      <c r="S9" s="108"/>
      <c r="T9" s="98"/>
      <c r="U9" s="2"/>
    </row>
    <row r="10" spans="1:23" ht="15.75" x14ac:dyDescent="0.25">
      <c r="A10" s="97"/>
      <c r="B10" s="98"/>
      <c r="C10" s="97"/>
      <c r="D10" s="98"/>
      <c r="E10" s="97"/>
      <c r="F10" s="98"/>
      <c r="G10" s="97"/>
      <c r="H10" s="98"/>
      <c r="I10" s="97"/>
      <c r="J10" s="98"/>
      <c r="K10" s="97"/>
      <c r="L10" s="98"/>
      <c r="M10" s="97"/>
      <c r="N10" s="98"/>
      <c r="O10" s="97"/>
      <c r="P10" s="98"/>
      <c r="Q10" s="97"/>
      <c r="R10" s="98"/>
      <c r="S10" s="97"/>
      <c r="T10" s="98"/>
      <c r="U10" s="2"/>
    </row>
    <row r="11" spans="1:23" ht="15.75" x14ac:dyDescent="0.25">
      <c r="A11" s="108"/>
      <c r="B11" s="98"/>
      <c r="C11" s="108"/>
      <c r="D11" s="98"/>
      <c r="E11" s="108"/>
      <c r="F11" s="98"/>
      <c r="G11" s="108"/>
      <c r="H11" s="98"/>
      <c r="I11" s="108"/>
      <c r="J11" s="98"/>
      <c r="K11" s="108"/>
      <c r="L11" s="98"/>
      <c r="M11" s="97"/>
      <c r="N11" s="98"/>
      <c r="O11" s="108"/>
      <c r="P11" s="98"/>
      <c r="Q11" s="108"/>
      <c r="R11" s="98"/>
      <c r="S11" s="108"/>
      <c r="T11" s="98"/>
      <c r="U11" s="2"/>
    </row>
    <row r="12" spans="1:23" ht="15.75" x14ac:dyDescent="0.25">
      <c r="A12" s="97"/>
      <c r="B12" s="98"/>
      <c r="C12" s="97"/>
      <c r="D12" s="98"/>
      <c r="E12" s="108"/>
      <c r="F12" s="98"/>
      <c r="G12" s="97"/>
      <c r="H12" s="98"/>
      <c r="I12" s="97"/>
      <c r="J12" s="98"/>
      <c r="K12" s="97"/>
      <c r="L12" s="98"/>
      <c r="M12" s="108"/>
      <c r="N12" s="98"/>
      <c r="O12" s="97"/>
      <c r="P12" s="98"/>
      <c r="Q12" s="97"/>
      <c r="R12" s="98"/>
      <c r="S12" s="97"/>
      <c r="T12" s="98"/>
      <c r="U12" s="2"/>
    </row>
    <row r="13" spans="1:23" ht="15.75" x14ac:dyDescent="0.25">
      <c r="A13" s="97"/>
      <c r="B13" s="98"/>
      <c r="C13" s="97"/>
      <c r="D13" s="98"/>
      <c r="E13" s="97"/>
      <c r="F13" s="98"/>
      <c r="G13" s="97"/>
      <c r="H13" s="98"/>
      <c r="I13" s="97"/>
      <c r="J13" s="98"/>
      <c r="K13" s="97"/>
      <c r="L13" s="98"/>
      <c r="M13" s="97"/>
      <c r="N13" s="98"/>
      <c r="O13" s="97"/>
      <c r="P13" s="98"/>
      <c r="Q13" s="97"/>
      <c r="R13" s="98"/>
      <c r="S13" s="97"/>
      <c r="T13" s="98"/>
      <c r="U13" s="2"/>
    </row>
    <row r="14" spans="1:23" ht="15.75" x14ac:dyDescent="0.25">
      <c r="A14" s="108"/>
      <c r="B14" s="98"/>
      <c r="C14" s="108"/>
      <c r="D14" s="98"/>
      <c r="E14" s="108"/>
      <c r="F14" s="98"/>
      <c r="G14" s="108"/>
      <c r="H14" s="98"/>
      <c r="I14" s="108"/>
      <c r="J14" s="98"/>
      <c r="K14" s="108"/>
      <c r="L14" s="98"/>
      <c r="M14" s="97"/>
      <c r="N14" s="98"/>
      <c r="O14" s="108"/>
      <c r="P14" s="98"/>
      <c r="Q14" s="108"/>
      <c r="R14" s="98"/>
      <c r="S14" s="108"/>
      <c r="T14" s="98"/>
      <c r="U14" s="2"/>
    </row>
    <row r="15" spans="1:23" ht="15.75" customHeight="1" thickBot="1" x14ac:dyDescent="0.3">
      <c r="A15" s="99"/>
      <c r="B15" s="100"/>
      <c r="C15" s="99"/>
      <c r="D15" s="100"/>
      <c r="E15" s="99"/>
      <c r="F15" s="100"/>
      <c r="G15" s="99"/>
      <c r="H15" s="100"/>
      <c r="I15" s="99"/>
      <c r="J15" s="100"/>
      <c r="K15" s="99"/>
      <c r="L15" s="100"/>
      <c r="M15" s="99"/>
      <c r="N15" s="100"/>
      <c r="O15" s="99"/>
      <c r="P15" s="100"/>
      <c r="Q15" s="99"/>
      <c r="R15" s="100"/>
      <c r="S15" s="99"/>
      <c r="T15" s="100"/>
      <c r="U15" s="2"/>
    </row>
    <row r="16" spans="1:23" ht="15.75" customHeight="1" thickBot="1" x14ac:dyDescent="0.3">
      <c r="A16" s="90"/>
      <c r="B16" s="109">
        <f>+SUM(B8:B15)</f>
        <v>1</v>
      </c>
      <c r="C16" s="90"/>
      <c r="D16" s="109">
        <f>+SUM(D8:D15)</f>
        <v>7</v>
      </c>
      <c r="E16" s="90"/>
      <c r="F16" s="109">
        <f>+SUM(F8:F15)</f>
        <v>0</v>
      </c>
      <c r="G16" s="90"/>
      <c r="H16" s="109">
        <f>+SUM(H8:H15)</f>
        <v>5</v>
      </c>
      <c r="I16" s="90"/>
      <c r="J16" s="109">
        <f>+SUM(J8:J15)</f>
        <v>1</v>
      </c>
      <c r="K16" s="90"/>
      <c r="L16" s="109">
        <f>+SUM(L8:L15)</f>
        <v>10</v>
      </c>
      <c r="M16" s="90"/>
      <c r="N16" s="109">
        <f>+SUM(N8:N15)</f>
        <v>9</v>
      </c>
      <c r="O16" s="90"/>
      <c r="P16" s="109">
        <f>+SUM(P8:P15)</f>
        <v>0</v>
      </c>
      <c r="Q16" s="90"/>
      <c r="R16" s="109">
        <f>+SUM(R8:R15)</f>
        <v>0</v>
      </c>
      <c r="S16" s="90"/>
      <c r="T16" s="109">
        <f>+SUM(T8:T15)</f>
        <v>6</v>
      </c>
      <c r="U16" s="2"/>
    </row>
    <row r="17" spans="1:21" ht="15.75" x14ac:dyDescent="0.25">
      <c r="A17" s="186" t="s">
        <v>65</v>
      </c>
      <c r="B17" s="187">
        <v>11</v>
      </c>
      <c r="C17" s="110"/>
      <c r="D17" s="103"/>
      <c r="E17" s="110"/>
      <c r="F17" s="103"/>
      <c r="G17" s="186" t="s">
        <v>82</v>
      </c>
      <c r="H17" s="187">
        <v>10</v>
      </c>
      <c r="I17" s="95"/>
      <c r="J17" s="103"/>
      <c r="K17" s="186" t="s">
        <v>66</v>
      </c>
      <c r="L17" s="187">
        <v>16</v>
      </c>
      <c r="M17" s="110"/>
      <c r="N17" s="103"/>
      <c r="O17" s="186" t="s">
        <v>63</v>
      </c>
      <c r="P17" s="187">
        <v>16</v>
      </c>
      <c r="Q17" s="186" t="s">
        <v>64</v>
      </c>
      <c r="R17" s="187">
        <v>15</v>
      </c>
      <c r="S17" s="110"/>
      <c r="T17" s="103"/>
      <c r="U17" s="2"/>
    </row>
    <row r="18" spans="1:21" ht="15.75" x14ac:dyDescent="0.25">
      <c r="A18" s="97"/>
      <c r="B18" s="98"/>
      <c r="C18" s="108"/>
      <c r="D18" s="98"/>
      <c r="E18" s="108"/>
      <c r="F18" s="98"/>
      <c r="G18" s="97"/>
      <c r="H18" s="98"/>
      <c r="I18" s="108"/>
      <c r="J18" s="98"/>
      <c r="K18" s="108"/>
      <c r="L18" s="98"/>
      <c r="M18" s="108"/>
      <c r="N18" s="98"/>
      <c r="O18" s="108"/>
      <c r="P18" s="98"/>
      <c r="Q18" s="97"/>
      <c r="R18" s="98"/>
      <c r="S18" s="108"/>
      <c r="T18" s="98"/>
      <c r="U18" s="2"/>
    </row>
    <row r="19" spans="1:21" ht="15.75" x14ac:dyDescent="0.25">
      <c r="A19" s="97"/>
      <c r="B19" s="98"/>
      <c r="C19" s="97"/>
      <c r="D19" s="98"/>
      <c r="E19" s="97"/>
      <c r="F19" s="98"/>
      <c r="G19" s="97"/>
      <c r="H19" s="98"/>
      <c r="I19" s="97"/>
      <c r="J19" s="98"/>
      <c r="K19" s="97"/>
      <c r="L19" s="98"/>
      <c r="M19" s="97"/>
      <c r="N19" s="98"/>
      <c r="O19" s="97"/>
      <c r="P19" s="98"/>
      <c r="Q19" s="97"/>
      <c r="R19" s="98"/>
      <c r="S19" s="97"/>
      <c r="T19" s="98"/>
      <c r="U19" s="2"/>
    </row>
    <row r="20" spans="1:21" ht="15.75" x14ac:dyDescent="0.25">
      <c r="A20" s="97"/>
      <c r="B20" s="98"/>
      <c r="C20" s="97"/>
      <c r="D20" s="98"/>
      <c r="E20" s="97"/>
      <c r="F20" s="98"/>
      <c r="G20" s="97"/>
      <c r="H20" s="98"/>
      <c r="I20" s="97"/>
      <c r="J20" s="98"/>
      <c r="K20" s="282"/>
      <c r="L20" s="98"/>
      <c r="M20" s="97"/>
      <c r="N20" s="98"/>
      <c r="O20" s="97"/>
      <c r="P20" s="98"/>
      <c r="Q20" s="97"/>
      <c r="R20" s="98"/>
      <c r="S20" s="97"/>
      <c r="T20" s="98"/>
      <c r="U20" s="2"/>
    </row>
    <row r="21" spans="1:21" ht="15.75" x14ac:dyDescent="0.25">
      <c r="A21" s="97"/>
      <c r="B21" s="98"/>
      <c r="C21" s="97"/>
      <c r="D21" s="98"/>
      <c r="E21" s="97"/>
      <c r="F21" s="98"/>
      <c r="G21" s="97"/>
      <c r="H21" s="98"/>
      <c r="I21" s="97"/>
      <c r="J21" s="98"/>
      <c r="K21" s="97"/>
      <c r="L21" s="98"/>
      <c r="M21" s="97"/>
      <c r="N21" s="98"/>
      <c r="O21" s="97"/>
      <c r="P21" s="98"/>
      <c r="Q21" s="97"/>
      <c r="R21" s="98"/>
      <c r="S21" s="97"/>
      <c r="T21" s="98"/>
      <c r="U21" s="2"/>
    </row>
    <row r="22" spans="1:21" ht="15.75" x14ac:dyDescent="0.25">
      <c r="A22" s="97"/>
      <c r="B22" s="98"/>
      <c r="C22" s="97"/>
      <c r="D22" s="98"/>
      <c r="E22" s="97"/>
      <c r="F22" s="98"/>
      <c r="G22" s="97"/>
      <c r="H22" s="98"/>
      <c r="I22" s="97"/>
      <c r="J22" s="98"/>
      <c r="K22" s="97"/>
      <c r="L22" s="98"/>
      <c r="M22" s="97"/>
      <c r="N22" s="98"/>
      <c r="O22" s="97"/>
      <c r="P22" s="98"/>
      <c r="Q22" s="97"/>
      <c r="R22" s="98"/>
      <c r="S22" s="97"/>
      <c r="T22" s="98"/>
      <c r="U22" s="2"/>
    </row>
    <row r="23" spans="1:21" ht="15.75" x14ac:dyDescent="0.25">
      <c r="A23" s="97"/>
      <c r="B23" s="98"/>
      <c r="C23" s="97"/>
      <c r="D23" s="98"/>
      <c r="E23" s="97"/>
      <c r="F23" s="98"/>
      <c r="G23" s="97"/>
      <c r="H23" s="98"/>
      <c r="I23" s="97"/>
      <c r="J23" s="98"/>
      <c r="K23" s="97"/>
      <c r="L23" s="98"/>
      <c r="M23" s="97"/>
      <c r="N23" s="98"/>
      <c r="O23" s="97"/>
      <c r="P23" s="98"/>
      <c r="Q23" s="97"/>
      <c r="R23" s="98"/>
      <c r="S23" s="97"/>
      <c r="T23" s="98"/>
      <c r="U23" s="2"/>
    </row>
    <row r="24" spans="1:21" ht="15.75" customHeight="1" thickBot="1" x14ac:dyDescent="0.3">
      <c r="A24" s="99"/>
      <c r="B24" s="100"/>
      <c r="C24" s="99"/>
      <c r="D24" s="100"/>
      <c r="E24" s="99"/>
      <c r="F24" s="100"/>
      <c r="G24" s="99"/>
      <c r="H24" s="100"/>
      <c r="I24" s="99"/>
      <c r="J24" s="100"/>
      <c r="K24" s="99"/>
      <c r="L24" s="100"/>
      <c r="M24" s="99"/>
      <c r="N24" s="100"/>
      <c r="O24" s="99"/>
      <c r="P24" s="100"/>
      <c r="Q24" s="99"/>
      <c r="R24" s="100"/>
      <c r="S24" s="99"/>
      <c r="T24" s="100"/>
      <c r="U24" s="2"/>
    </row>
    <row r="25" spans="1:21" ht="15.75" customHeight="1" thickBot="1" x14ac:dyDescent="0.3">
      <c r="A25" s="101"/>
      <c r="B25" s="102">
        <f>+SUM(B17:B24)</f>
        <v>11</v>
      </c>
      <c r="C25" s="101"/>
      <c r="D25" s="102">
        <f>+SUM(D17:D24)</f>
        <v>0</v>
      </c>
      <c r="E25" s="101"/>
      <c r="F25" s="102">
        <f>+SUM(F17:F24)</f>
        <v>0</v>
      </c>
      <c r="G25" s="101"/>
      <c r="H25" s="102">
        <f>+SUM(H17:H24)</f>
        <v>10</v>
      </c>
      <c r="I25" s="101"/>
      <c r="J25" s="102">
        <f>+SUM(J17:J24)</f>
        <v>0</v>
      </c>
      <c r="K25" s="101"/>
      <c r="L25" s="102">
        <f>+SUM(L17:L24)</f>
        <v>16</v>
      </c>
      <c r="M25" s="101"/>
      <c r="N25" s="102">
        <f>+SUM(N17:N24)+4</f>
        <v>4</v>
      </c>
      <c r="O25" s="101"/>
      <c r="P25" s="102">
        <f>+SUM(P17:P24)</f>
        <v>16</v>
      </c>
      <c r="Q25" s="101"/>
      <c r="R25" s="102">
        <f>+SUM(R17:R24)</f>
        <v>15</v>
      </c>
      <c r="S25" s="101"/>
      <c r="T25" s="102">
        <f>+SUM(T17:T24)</f>
        <v>0</v>
      </c>
      <c r="U25" s="2"/>
    </row>
    <row r="26" spans="1:21" ht="15.75" x14ac:dyDescent="0.25">
      <c r="A26" s="95"/>
      <c r="B26" s="103"/>
      <c r="C26" s="186" t="s">
        <v>74</v>
      </c>
      <c r="D26" s="187">
        <v>40</v>
      </c>
      <c r="E26" s="95"/>
      <c r="F26" s="103"/>
      <c r="G26" s="186" t="s">
        <v>77</v>
      </c>
      <c r="H26" s="187">
        <v>9</v>
      </c>
      <c r="I26" s="95"/>
      <c r="J26" s="103"/>
      <c r="K26" s="95"/>
      <c r="L26" s="103"/>
      <c r="M26" s="95"/>
      <c r="N26" s="103"/>
      <c r="O26" s="186" t="s">
        <v>75</v>
      </c>
      <c r="P26" s="187">
        <v>16</v>
      </c>
      <c r="Q26" s="95"/>
      <c r="R26" s="103"/>
      <c r="S26" s="186" t="s">
        <v>78</v>
      </c>
      <c r="T26" s="187">
        <v>34</v>
      </c>
      <c r="U26" s="2"/>
    </row>
    <row r="27" spans="1:21" ht="15.75" x14ac:dyDescent="0.25">
      <c r="A27" s="97"/>
      <c r="B27" s="98"/>
      <c r="C27" s="97"/>
      <c r="D27" s="98"/>
      <c r="E27" s="97"/>
      <c r="F27" s="98"/>
      <c r="G27" s="97"/>
      <c r="H27" s="98"/>
      <c r="I27" s="97"/>
      <c r="J27" s="98"/>
      <c r="K27" s="97"/>
      <c r="L27" s="98"/>
      <c r="M27" s="97"/>
      <c r="N27" s="98"/>
      <c r="O27" s="97"/>
      <c r="P27" s="98"/>
      <c r="Q27" s="97"/>
      <c r="R27" s="98"/>
      <c r="S27" s="97"/>
      <c r="T27" s="98"/>
      <c r="U27" s="2"/>
    </row>
    <row r="28" spans="1:21" ht="15.75" x14ac:dyDescent="0.25">
      <c r="A28" s="97"/>
      <c r="B28" s="98"/>
      <c r="C28" s="97"/>
      <c r="D28" s="98"/>
      <c r="E28" s="97"/>
      <c r="F28" s="98"/>
      <c r="G28" s="97"/>
      <c r="H28" s="98"/>
      <c r="I28" s="97"/>
      <c r="J28" s="98"/>
      <c r="K28" s="97"/>
      <c r="L28" s="98"/>
      <c r="M28" s="97"/>
      <c r="N28" s="98"/>
      <c r="O28" s="97"/>
      <c r="P28" s="98"/>
      <c r="Q28" s="97"/>
      <c r="R28" s="98"/>
      <c r="S28" s="97"/>
      <c r="T28" s="98"/>
      <c r="U28" s="2"/>
    </row>
    <row r="29" spans="1:21" ht="15.75" x14ac:dyDescent="0.25">
      <c r="A29" s="97"/>
      <c r="B29" s="98"/>
      <c r="C29" s="97"/>
      <c r="D29" s="98"/>
      <c r="E29" s="97"/>
      <c r="F29" s="98"/>
      <c r="G29" s="97"/>
      <c r="H29" s="98"/>
      <c r="I29" s="97"/>
      <c r="J29" s="98"/>
      <c r="K29" s="97"/>
      <c r="L29" s="98"/>
      <c r="M29" s="97"/>
      <c r="N29" s="98"/>
      <c r="O29" s="97"/>
      <c r="P29" s="98"/>
      <c r="Q29" s="97"/>
      <c r="R29" s="98"/>
      <c r="S29" s="97"/>
      <c r="T29" s="98"/>
      <c r="U29" s="2"/>
    </row>
    <row r="30" spans="1:21" ht="15.75" x14ac:dyDescent="0.25">
      <c r="A30" s="97"/>
      <c r="B30" s="98"/>
      <c r="C30" s="97"/>
      <c r="D30" s="98"/>
      <c r="E30" s="97"/>
      <c r="F30" s="98"/>
      <c r="G30" s="97"/>
      <c r="H30" s="98"/>
      <c r="I30" s="97"/>
      <c r="J30" s="98"/>
      <c r="K30" s="97"/>
      <c r="L30" s="98"/>
      <c r="M30" s="97"/>
      <c r="N30" s="98"/>
      <c r="O30" s="97"/>
      <c r="P30" s="98"/>
      <c r="Q30" s="97"/>
      <c r="R30" s="98"/>
      <c r="S30" s="97"/>
      <c r="T30" s="98"/>
      <c r="U30" s="2"/>
    </row>
    <row r="31" spans="1:21" ht="15.75" customHeight="1" thickBot="1" x14ac:dyDescent="0.3">
      <c r="A31" s="99"/>
      <c r="B31" s="100"/>
      <c r="C31" s="99"/>
      <c r="D31" s="100"/>
      <c r="E31" s="99"/>
      <c r="F31" s="100"/>
      <c r="G31" s="99"/>
      <c r="H31" s="100"/>
      <c r="I31" s="99"/>
      <c r="J31" s="100"/>
      <c r="K31" s="99"/>
      <c r="L31" s="100"/>
      <c r="M31" s="99"/>
      <c r="N31" s="100"/>
      <c r="O31" s="99"/>
      <c r="P31" s="100"/>
      <c r="Q31" s="99"/>
      <c r="R31" s="100"/>
      <c r="S31" s="99"/>
      <c r="T31" s="100"/>
      <c r="U31" s="2"/>
    </row>
    <row r="32" spans="1:21" ht="15.75" customHeight="1" thickBot="1" x14ac:dyDescent="0.3">
      <c r="A32" s="90"/>
      <c r="B32" s="102">
        <f>+SUM(B26:B31)</f>
        <v>0</v>
      </c>
      <c r="C32" s="90"/>
      <c r="D32" s="102">
        <f>+SUM(D26:D31)</f>
        <v>40</v>
      </c>
      <c r="E32" s="90"/>
      <c r="F32" s="102">
        <f>+SUM(F26:F31)</f>
        <v>0</v>
      </c>
      <c r="G32" s="90"/>
      <c r="H32" s="102">
        <f>+SUM(H26:H31)+30</f>
        <v>39</v>
      </c>
      <c r="I32" s="90"/>
      <c r="J32" s="102">
        <f>+SUM(J26:J31)+1</f>
        <v>1</v>
      </c>
      <c r="K32" s="90"/>
      <c r="L32" s="102">
        <f>+SUM(L26:L31)</f>
        <v>0</v>
      </c>
      <c r="M32" s="90"/>
      <c r="N32" s="102">
        <f>+SUM(N26:N31)</f>
        <v>0</v>
      </c>
      <c r="O32" s="90"/>
      <c r="P32" s="102">
        <f>+SUM(P26:P31)</f>
        <v>16</v>
      </c>
      <c r="Q32" s="90"/>
      <c r="R32" s="102">
        <f>+SUM(R26:R31)</f>
        <v>0</v>
      </c>
      <c r="S32" s="90"/>
      <c r="T32" s="102">
        <f>+SUM(T26:T31)</f>
        <v>34</v>
      </c>
      <c r="U32" s="2"/>
    </row>
    <row r="33" spans="1:21" ht="15.75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2"/>
    </row>
    <row r="34" spans="1:21" ht="15.75" x14ac:dyDescent="0.25">
      <c r="A34" s="2"/>
      <c r="B34" s="2"/>
      <c r="C34" s="2"/>
      <c r="D34" s="2"/>
      <c r="E34" s="2"/>
      <c r="F34" s="2"/>
      <c r="G34" s="2"/>
      <c r="H34" s="2"/>
      <c r="I34" s="90"/>
      <c r="J34" s="90"/>
      <c r="K34" s="90"/>
      <c r="L34" s="90"/>
      <c r="M34" s="108"/>
      <c r="N34" s="90"/>
      <c r="O34" s="90"/>
      <c r="P34" s="90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</sheetData>
  <mergeCells count="10">
    <mergeCell ref="M1:N1"/>
    <mergeCell ref="O1:P1"/>
    <mergeCell ref="Q1:R1"/>
    <mergeCell ref="S1:T1"/>
    <mergeCell ref="K1:L1"/>
    <mergeCell ref="C1:D1"/>
    <mergeCell ref="A1:B1"/>
    <mergeCell ref="E1:F1"/>
    <mergeCell ref="G1:H1"/>
    <mergeCell ref="I1:J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M20" sqref="M20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RoseEcc!B3</f>
        <v>12</v>
      </c>
      <c r="D3" s="3"/>
      <c r="E3" s="4"/>
      <c r="F3" s="5"/>
      <c r="G3" s="5"/>
      <c r="H3" s="5"/>
      <c r="I3" s="5"/>
      <c r="J3" s="5"/>
      <c r="K3" s="3">
        <f>SvincoliE!$B$15</f>
        <v>0</v>
      </c>
      <c r="L3" s="11">
        <f>SvincoliE!$B$29</f>
        <v>0</v>
      </c>
      <c r="M3" s="3">
        <f>SvincoliE!$B$45</f>
        <v>0</v>
      </c>
      <c r="N3" s="11">
        <f>SvincoliE!$B$59</f>
        <v>0</v>
      </c>
      <c r="O3" s="131">
        <f>C3+D3+E3+F3+G3+H3+I3+J3+K3-L3</f>
        <v>12</v>
      </c>
      <c r="P3" s="15">
        <f t="shared" ref="P3:P12" si="0">C3+D3+E3+F3+G3+H3+I3+J3+K3-L3+M3-N3</f>
        <v>12</v>
      </c>
      <c r="Q3" s="53">
        <f>ROUNDDOWN(P3/3,0)</f>
        <v>4</v>
      </c>
      <c r="R3" s="16"/>
    </row>
    <row r="4" spans="1:23" ht="16.5" thickBot="1" x14ac:dyDescent="0.3">
      <c r="A4" s="17">
        <v>2</v>
      </c>
      <c r="B4" s="17"/>
      <c r="C4" s="35">
        <f>RoseEcc!H3</f>
        <v>25</v>
      </c>
      <c r="D4" s="17"/>
      <c r="E4" s="20"/>
      <c r="F4" s="16"/>
      <c r="G4" s="16"/>
      <c r="H4" s="16"/>
      <c r="I4" s="16"/>
      <c r="J4" s="16"/>
      <c r="K4" s="17">
        <f>SvincoliE!$D$15</f>
        <v>0</v>
      </c>
      <c r="L4" s="21">
        <f>SvincoliE!$D$29</f>
        <v>0</v>
      </c>
      <c r="M4" s="17">
        <f>SvincoliE!$D$45</f>
        <v>0</v>
      </c>
      <c r="N4" s="21">
        <f>SvincoliE!$D$59</f>
        <v>0</v>
      </c>
      <c r="O4" s="132">
        <f t="shared" ref="O4:O12" si="1">C4+D4+E4+F4+G4+H4+I4+J4+K4-L4</f>
        <v>25</v>
      </c>
      <c r="P4" s="23">
        <f t="shared" si="0"/>
        <v>25</v>
      </c>
      <c r="Q4" s="54">
        <f t="shared" ref="Q4:Q12" si="2">ROUNDDOWN(P4/3,0)</f>
        <v>8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RoseEcc!D3</f>
        <v>11</v>
      </c>
      <c r="D5" s="17"/>
      <c r="E5" s="20"/>
      <c r="F5" s="16"/>
      <c r="G5" s="16"/>
      <c r="H5" s="16"/>
      <c r="I5" s="16"/>
      <c r="J5" s="16"/>
      <c r="K5" s="17">
        <f>SvincoliE!$F$15</f>
        <v>0</v>
      </c>
      <c r="L5" s="21">
        <f>SvincoliE!$F$29</f>
        <v>0</v>
      </c>
      <c r="M5" s="17">
        <f>SvincoliE!$F$45</f>
        <v>0</v>
      </c>
      <c r="N5" s="21">
        <f>SvincoliE!$F$59</f>
        <v>0</v>
      </c>
      <c r="O5" s="132">
        <f t="shared" si="1"/>
        <v>11</v>
      </c>
      <c r="P5" s="23">
        <f t="shared" si="0"/>
        <v>11</v>
      </c>
      <c r="Q5" s="54">
        <f t="shared" si="2"/>
        <v>3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RoseEcc!R3</f>
        <v>0</v>
      </c>
      <c r="D6" s="17"/>
      <c r="E6" s="20"/>
      <c r="F6" s="16"/>
      <c r="G6" s="16"/>
      <c r="H6" s="16"/>
      <c r="I6" s="16"/>
      <c r="J6" s="16"/>
      <c r="K6" s="17">
        <f>SvincoliE!$H$15</f>
        <v>0</v>
      </c>
      <c r="L6" s="21">
        <f>SvincoliE!$H$29</f>
        <v>0</v>
      </c>
      <c r="M6" s="17">
        <f>SvincoliE!$H$45</f>
        <v>0</v>
      </c>
      <c r="N6" s="21">
        <f>SvincoliE!$H$59</f>
        <v>0</v>
      </c>
      <c r="O6" s="132">
        <f t="shared" si="1"/>
        <v>0</v>
      </c>
      <c r="P6" s="23">
        <f t="shared" si="0"/>
        <v>0</v>
      </c>
      <c r="Q6" s="54">
        <f t="shared" si="2"/>
        <v>0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RoseEcc!P3</f>
        <v>33</v>
      </c>
      <c r="D7" s="17"/>
      <c r="E7" s="20"/>
      <c r="F7" s="16"/>
      <c r="G7" s="16"/>
      <c r="H7" s="16"/>
      <c r="I7" s="16"/>
      <c r="J7" s="16"/>
      <c r="K7" s="17">
        <f>SvincoliE!$J$15</f>
        <v>0</v>
      </c>
      <c r="L7" s="21">
        <f>SvincoliE!$J$29</f>
        <v>0</v>
      </c>
      <c r="M7" s="17">
        <f>SvincoliE!$J$45</f>
        <v>0</v>
      </c>
      <c r="N7" s="21">
        <f>SvincoliE!$J$59</f>
        <v>0</v>
      </c>
      <c r="O7" s="132">
        <f t="shared" si="1"/>
        <v>33</v>
      </c>
      <c r="P7" s="23">
        <f t="shared" si="0"/>
        <v>33</v>
      </c>
      <c r="Q7" s="54">
        <f t="shared" si="2"/>
        <v>11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RoseEcc!F3</f>
        <v>45</v>
      </c>
      <c r="D8" s="17"/>
      <c r="E8" s="20"/>
      <c r="F8" s="16"/>
      <c r="G8" s="16"/>
      <c r="H8" s="16"/>
      <c r="I8" s="16"/>
      <c r="J8" s="16"/>
      <c r="K8" s="17">
        <f>SvincoliE!$L$15</f>
        <v>0</v>
      </c>
      <c r="L8" s="21">
        <f>SvincoliE!$L$29</f>
        <v>0</v>
      </c>
      <c r="M8" s="17">
        <f>SvincoliE!$L$45</f>
        <v>0</v>
      </c>
      <c r="N8" s="21">
        <f>SvincoliE!$L$59</f>
        <v>0</v>
      </c>
      <c r="O8" s="132">
        <f t="shared" si="1"/>
        <v>45</v>
      </c>
      <c r="P8" s="23">
        <f t="shared" si="0"/>
        <v>45</v>
      </c>
      <c r="Q8" s="54">
        <f t="shared" si="2"/>
        <v>15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RoseEcc!J3</f>
        <v>2</v>
      </c>
      <c r="D9" s="17"/>
      <c r="E9" s="20"/>
      <c r="F9" s="16"/>
      <c r="G9" s="16"/>
      <c r="H9" s="16"/>
      <c r="I9" s="16"/>
      <c r="J9" s="16"/>
      <c r="K9" s="17">
        <f>SvincoliE!$N$15</f>
        <v>0</v>
      </c>
      <c r="L9" s="21">
        <f>SvincoliE!$N$29</f>
        <v>0</v>
      </c>
      <c r="M9" s="17">
        <f>SvincoliE!$N$45</f>
        <v>0</v>
      </c>
      <c r="N9" s="21">
        <f>SvincoliE!$N$59</f>
        <v>0</v>
      </c>
      <c r="O9" s="132">
        <f t="shared" si="1"/>
        <v>2</v>
      </c>
      <c r="P9" s="23">
        <f t="shared" si="0"/>
        <v>2</v>
      </c>
      <c r="Q9" s="54">
        <f t="shared" si="2"/>
        <v>0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RoseEcc!L3</f>
        <v>9</v>
      </c>
      <c r="D10" s="17"/>
      <c r="E10" s="20"/>
      <c r="F10" s="16"/>
      <c r="G10" s="16"/>
      <c r="H10" s="16"/>
      <c r="I10" s="16"/>
      <c r="J10" s="16"/>
      <c r="K10" s="17">
        <f>SvincoliE!$P$15</f>
        <v>0</v>
      </c>
      <c r="L10" s="21">
        <f>SvincoliE!$P$29</f>
        <v>0</v>
      </c>
      <c r="M10" s="17">
        <f>SvincoliE!$P$45</f>
        <v>0</v>
      </c>
      <c r="N10" s="21">
        <f>SvincoliE!$P$59</f>
        <v>0</v>
      </c>
      <c r="O10" s="132">
        <f t="shared" si="1"/>
        <v>9</v>
      </c>
      <c r="P10" s="23">
        <f t="shared" si="0"/>
        <v>9</v>
      </c>
      <c r="Q10" s="54">
        <f t="shared" si="2"/>
        <v>3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RoseEcc!T3</f>
        <v>15</v>
      </c>
      <c r="D11" s="17"/>
      <c r="E11" s="20"/>
      <c r="F11" s="16"/>
      <c r="G11" s="16"/>
      <c r="H11" s="16"/>
      <c r="I11" s="16"/>
      <c r="J11" s="16"/>
      <c r="K11" s="17">
        <f>SvincoliE!$R$15</f>
        <v>0</v>
      </c>
      <c r="L11" s="21">
        <f>SvincoliE!$R$29</f>
        <v>0</v>
      </c>
      <c r="M11" s="17">
        <f>SvincoliE!$R$45</f>
        <v>0</v>
      </c>
      <c r="N11" s="21">
        <f>SvincoliE!$R$59</f>
        <v>0</v>
      </c>
      <c r="O11" s="132">
        <f t="shared" si="1"/>
        <v>15</v>
      </c>
      <c r="P11" s="23">
        <f t="shared" si="0"/>
        <v>15</v>
      </c>
      <c r="Q11" s="54">
        <f t="shared" si="2"/>
        <v>5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RoseEcc!N3</f>
        <v>128</v>
      </c>
      <c r="D12" s="28"/>
      <c r="E12" s="29"/>
      <c r="F12" s="30"/>
      <c r="G12" s="30"/>
      <c r="H12" s="30"/>
      <c r="I12" s="30"/>
      <c r="J12" s="30"/>
      <c r="K12" s="28">
        <f>SvincoliE!$T$15</f>
        <v>0</v>
      </c>
      <c r="L12" s="31">
        <f>SvincoliE!$T$29</f>
        <v>0</v>
      </c>
      <c r="M12" s="28">
        <f>SvincoliE!$T$45</f>
        <v>0</v>
      </c>
      <c r="N12" s="31">
        <f>SvincoliE!$T$59</f>
        <v>0</v>
      </c>
      <c r="O12" s="133">
        <f t="shared" si="1"/>
        <v>128</v>
      </c>
      <c r="P12" s="34">
        <f t="shared" si="0"/>
        <v>128</v>
      </c>
      <c r="Q12" s="55">
        <f t="shared" si="2"/>
        <v>42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J21" sqref="J21"/>
    </sheetView>
  </sheetViews>
  <sheetFormatPr defaultColWidth="13.5" defaultRowHeight="15" customHeight="1" x14ac:dyDescent="0.25"/>
  <cols>
    <col min="1" max="1" width="10" style="51" bestFit="1" customWidth="1"/>
    <col min="2" max="2" width="3.125" style="51" bestFit="1" customWidth="1"/>
    <col min="3" max="3" width="19" style="51" customWidth="1"/>
    <col min="4" max="4" width="3.125" style="51" bestFit="1" customWidth="1"/>
    <col min="5" max="5" width="15.5" style="51" customWidth="1"/>
    <col min="6" max="6" width="3.125" style="51" bestFit="1" customWidth="1"/>
    <col min="7" max="7" width="16.625" style="51" customWidth="1"/>
    <col min="8" max="8" width="3.125" style="51" bestFit="1" customWidth="1"/>
    <col min="9" max="9" width="11" style="51" customWidth="1"/>
    <col min="10" max="10" width="3.125" style="51" bestFit="1" customWidth="1"/>
    <col min="11" max="11" width="12.5" style="51" customWidth="1"/>
    <col min="12" max="12" width="3.125" style="51" bestFit="1" customWidth="1"/>
    <col min="13" max="13" width="10" style="51" bestFit="1" customWidth="1"/>
    <col min="14" max="14" width="3.125" style="51" bestFit="1" customWidth="1"/>
    <col min="15" max="15" width="11.125" style="51" customWidth="1"/>
    <col min="16" max="16" width="3.125" style="51" bestFit="1" customWidth="1"/>
    <col min="17" max="17" width="10" style="51" bestFit="1" customWidth="1"/>
    <col min="18" max="18" width="3.125" style="51" bestFit="1" customWidth="1"/>
    <col min="19" max="19" width="15.125" style="51" customWidth="1"/>
    <col min="20" max="20" width="3.125" style="51" bestFit="1" customWidth="1"/>
    <col min="21" max="21" width="7.875" style="51" bestFit="1" customWidth="1"/>
    <col min="22" max="22" width="9.875" style="51" bestFit="1" customWidth="1"/>
    <col min="23" max="16384" width="13.5" style="51"/>
  </cols>
  <sheetData>
    <row r="1" spans="1:22" ht="16.5" thickBot="1" x14ac:dyDescent="0.3">
      <c r="A1" s="344">
        <f>Eccellenza!B3</f>
        <v>0</v>
      </c>
      <c r="B1" s="345"/>
      <c r="C1" s="344">
        <f>Eccellenza!B4</f>
        <v>0</v>
      </c>
      <c r="D1" s="345"/>
      <c r="E1" s="344">
        <f>Eccellenza!B5</f>
        <v>0</v>
      </c>
      <c r="F1" s="346"/>
      <c r="G1" s="344">
        <f>Eccellenza!B6</f>
        <v>0</v>
      </c>
      <c r="H1" s="345"/>
      <c r="I1" s="340">
        <f>Eccellenza!B7</f>
        <v>0</v>
      </c>
      <c r="J1" s="341"/>
      <c r="K1" s="340">
        <f>Eccellenza!B8</f>
        <v>0</v>
      </c>
      <c r="L1" s="341"/>
      <c r="M1" s="340">
        <f>Eccellenza!B9</f>
        <v>0</v>
      </c>
      <c r="N1" s="341"/>
      <c r="O1" s="340">
        <f>Eccellenza!B10</f>
        <v>0</v>
      </c>
      <c r="P1" s="341"/>
      <c r="Q1" s="340">
        <f>Eccellenza!B11</f>
        <v>0</v>
      </c>
      <c r="R1" s="341"/>
      <c r="S1" s="340">
        <f>Eccellenza!B12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3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3"/>
      <c r="B6" s="14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A11" s="200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370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2"/>
      <c r="U15" s="339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2"/>
      <c r="U16" s="339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45"/>
      <c r="U17" s="339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2"/>
      <c r="U18" s="339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2"/>
      <c r="U19" s="339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2"/>
      <c r="U20" s="339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2"/>
      <c r="U21" s="339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19"/>
      <c r="S22" s="18"/>
      <c r="T22" s="22"/>
      <c r="U22" s="339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118" t="s">
        <v>87</v>
      </c>
      <c r="P24" s="26">
        <f>SUM(P14:P22)</f>
        <v>0</v>
      </c>
      <c r="Q24" s="118" t="s">
        <v>87</v>
      </c>
      <c r="R24" s="26">
        <f>SUM(R14:R22)</f>
        <v>0</v>
      </c>
      <c r="S24" s="118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Eccellenza!O3</f>
        <v>12</v>
      </c>
      <c r="C25" s="33"/>
      <c r="D25" s="33">
        <f>Eccellenza!O4</f>
        <v>25</v>
      </c>
      <c r="E25" s="33"/>
      <c r="F25" s="33">
        <f>Eccellenza!O5</f>
        <v>11</v>
      </c>
      <c r="G25" s="33"/>
      <c r="H25" s="33">
        <f>Eccellenza!O6</f>
        <v>0</v>
      </c>
      <c r="I25" s="33"/>
      <c r="J25" s="33">
        <f>Eccellenza!O7</f>
        <v>33</v>
      </c>
      <c r="K25" s="33"/>
      <c r="L25" s="33">
        <f>Eccellenza!O8</f>
        <v>45</v>
      </c>
      <c r="M25" s="33"/>
      <c r="N25" s="33">
        <f>Eccellenza!O9</f>
        <v>2</v>
      </c>
      <c r="O25" s="33"/>
      <c r="P25" s="33">
        <f>Eccellenza!O10</f>
        <v>9</v>
      </c>
      <c r="Q25" s="33"/>
      <c r="R25" s="33">
        <f>Eccellenza!O11</f>
        <v>15</v>
      </c>
      <c r="S25" s="33"/>
      <c r="T25" s="33">
        <f>Eccellenza!O12</f>
        <v>128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2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2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2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2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2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2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2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22"/>
      <c r="U47" s="339"/>
      <c r="V47" s="348"/>
    </row>
    <row r="48" spans="1:22" ht="16.5" thickBot="1" x14ac:dyDescent="0.3">
      <c r="A48" s="25" t="s">
        <v>87</v>
      </c>
      <c r="B48" s="26">
        <f>SUM(B39:B47)</f>
        <v>0</v>
      </c>
      <c r="C48" s="25" t="s">
        <v>87</v>
      </c>
      <c r="D48" s="26">
        <f>SUM(D39:D47)</f>
        <v>0</v>
      </c>
      <c r="E48" s="25" t="s">
        <v>87</v>
      </c>
      <c r="F48" s="26">
        <f>SUM(F39:F47)</f>
        <v>0</v>
      </c>
      <c r="G48" s="25" t="s">
        <v>87</v>
      </c>
      <c r="H48" s="26">
        <f>SUM(H39:H47)</f>
        <v>0</v>
      </c>
      <c r="I48" s="25" t="s">
        <v>87</v>
      </c>
      <c r="J48" s="26">
        <f>SUM(J39:J47)</f>
        <v>0</v>
      </c>
      <c r="K48" s="25" t="s">
        <v>87</v>
      </c>
      <c r="L48" s="26">
        <f>SUM(L39:L47)</f>
        <v>0</v>
      </c>
      <c r="M48" s="25" t="s">
        <v>87</v>
      </c>
      <c r="N48" s="26">
        <f>SUM(N39:N47)</f>
        <v>0</v>
      </c>
      <c r="O48" s="25" t="s">
        <v>87</v>
      </c>
      <c r="P48" s="26">
        <f>SUM(P39:P47)</f>
        <v>0</v>
      </c>
      <c r="Q48" s="118" t="s">
        <v>87</v>
      </c>
      <c r="R48" s="26">
        <f>SUM(R39:R47)</f>
        <v>0</v>
      </c>
      <c r="S48" s="118" t="s">
        <v>87</v>
      </c>
      <c r="T48" s="26">
        <f>SUM(T39:T47)</f>
        <v>0</v>
      </c>
      <c r="U48" s="332"/>
      <c r="V48" s="348"/>
    </row>
    <row r="49" spans="1:22" ht="16.5" thickBot="1" x14ac:dyDescent="0.3">
      <c r="A49" s="115"/>
      <c r="B49" s="116">
        <f>Eccellenza!P3</f>
        <v>12</v>
      </c>
      <c r="C49" s="116"/>
      <c r="D49" s="116">
        <f>Eccellenza!P4</f>
        <v>25</v>
      </c>
      <c r="E49" s="116"/>
      <c r="F49" s="116">
        <f>Eccellenza!P5</f>
        <v>11</v>
      </c>
      <c r="G49" s="116"/>
      <c r="H49" s="116">
        <f>Eccellenza!P6</f>
        <v>0</v>
      </c>
      <c r="I49" s="116"/>
      <c r="J49" s="116">
        <f>Eccellenza!P7</f>
        <v>33</v>
      </c>
      <c r="K49" s="116"/>
      <c r="L49" s="116">
        <f>Eccellenza!P8</f>
        <v>45</v>
      </c>
      <c r="M49" s="116"/>
      <c r="N49" s="116">
        <f>Eccellenza!P9</f>
        <v>2</v>
      </c>
      <c r="O49" s="116"/>
      <c r="P49" s="116">
        <f>Eccellenza!P10</f>
        <v>9</v>
      </c>
      <c r="Q49" s="116"/>
      <c r="R49" s="116">
        <f>Eccellenza!P11</f>
        <v>15</v>
      </c>
      <c r="S49" s="116"/>
      <c r="T49" s="117">
        <f>Eccellenza!P12</f>
        <v>128</v>
      </c>
      <c r="U49" s="347" t="s">
        <v>25</v>
      </c>
      <c r="V49" s="348"/>
    </row>
  </sheetData>
  <mergeCells count="28">
    <mergeCell ref="U49:V49"/>
    <mergeCell ref="U25:V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U37"/>
    <mergeCell ref="V26:V48"/>
    <mergeCell ref="U39:U48"/>
    <mergeCell ref="V1:V24"/>
    <mergeCell ref="U14:U2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U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33"/>
  <sheetViews>
    <sheetView zoomScale="80" zoomScaleNormal="80" workbookViewId="0">
      <pane ySplit="1" topLeftCell="A2" activePane="bottomLeft" state="frozen"/>
      <selection pane="bottomLeft" activeCell="H31" sqref="H31"/>
    </sheetView>
  </sheetViews>
  <sheetFormatPr defaultColWidth="13.375" defaultRowHeight="15" customHeight="1" x14ac:dyDescent="0.25"/>
  <cols>
    <col min="1" max="1" width="15.625" style="91" customWidth="1"/>
    <col min="2" max="2" width="4.125" style="91" bestFit="1" customWidth="1"/>
    <col min="3" max="3" width="15.625" style="91" customWidth="1"/>
    <col min="4" max="4" width="4.125" style="91" bestFit="1" customWidth="1"/>
    <col min="5" max="5" width="15.625" style="91" customWidth="1"/>
    <col min="6" max="6" width="4.125" style="91" bestFit="1" customWidth="1"/>
    <col min="7" max="7" width="15.625" style="91" customWidth="1"/>
    <col min="8" max="8" width="4.125" style="91" bestFit="1" customWidth="1"/>
    <col min="9" max="9" width="15.625" style="91" customWidth="1"/>
    <col min="10" max="10" width="4.125" style="91" bestFit="1" customWidth="1"/>
    <col min="11" max="11" width="15.625" style="91" customWidth="1"/>
    <col min="12" max="12" width="4.125" style="91" bestFit="1" customWidth="1"/>
    <col min="13" max="13" width="15.625" style="91" customWidth="1"/>
    <col min="14" max="14" width="4.125" style="91" bestFit="1" customWidth="1"/>
    <col min="15" max="15" width="15.625" style="91" customWidth="1"/>
    <col min="16" max="16" width="4.125" style="91" bestFit="1" customWidth="1"/>
    <col min="17" max="17" width="15.625" style="91" customWidth="1"/>
    <col min="18" max="18" width="4.125" style="91" bestFit="1" customWidth="1"/>
    <col min="19" max="19" width="15.625" style="91" customWidth="1"/>
    <col min="20" max="20" width="4.125" style="91" bestFit="1" customWidth="1"/>
    <col min="21" max="26" width="6.875" style="91" customWidth="1"/>
    <col min="27" max="16384" width="13.375" style="91"/>
  </cols>
  <sheetData>
    <row r="1" spans="1:26" s="111" customFormat="1" ht="15.75" customHeight="1" thickBot="1" x14ac:dyDescent="0.3">
      <c r="A1" s="364" t="s">
        <v>93</v>
      </c>
      <c r="B1" s="365"/>
      <c r="C1" s="373" t="s">
        <v>94</v>
      </c>
      <c r="D1" s="375"/>
      <c r="E1" s="373" t="s">
        <v>95</v>
      </c>
      <c r="F1" s="374"/>
      <c r="G1" s="376" t="s">
        <v>96</v>
      </c>
      <c r="H1" s="374"/>
      <c r="I1" s="373" t="s">
        <v>97</v>
      </c>
      <c r="J1" s="374"/>
      <c r="K1" s="373" t="s">
        <v>98</v>
      </c>
      <c r="L1" s="374"/>
      <c r="M1" s="373" t="s">
        <v>46</v>
      </c>
      <c r="N1" s="374"/>
      <c r="O1" s="373" t="s">
        <v>124</v>
      </c>
      <c r="P1" s="374"/>
      <c r="Q1" s="373" t="s">
        <v>99</v>
      </c>
      <c r="R1" s="374"/>
      <c r="S1" s="373" t="s">
        <v>428</v>
      </c>
      <c r="T1" s="374"/>
      <c r="V1" s="56"/>
      <c r="W1" s="90" t="s">
        <v>112</v>
      </c>
    </row>
    <row r="2" spans="1:26" ht="15.75" customHeight="1" x14ac:dyDescent="0.25">
      <c r="A2" s="170" t="s">
        <v>15</v>
      </c>
      <c r="B2" s="171">
        <v>513</v>
      </c>
      <c r="C2" s="170" t="s">
        <v>15</v>
      </c>
      <c r="D2" s="172">
        <v>515</v>
      </c>
      <c r="E2" s="170" t="s">
        <v>15</v>
      </c>
      <c r="F2" s="171">
        <v>530</v>
      </c>
      <c r="G2" s="173" t="s">
        <v>15</v>
      </c>
      <c r="H2" s="171">
        <v>526</v>
      </c>
      <c r="I2" s="170" t="s">
        <v>15</v>
      </c>
      <c r="J2" s="171">
        <v>504</v>
      </c>
      <c r="K2" s="170" t="s">
        <v>15</v>
      </c>
      <c r="L2" s="171">
        <v>524</v>
      </c>
      <c r="M2" s="170" t="s">
        <v>15</v>
      </c>
      <c r="N2" s="171">
        <v>501</v>
      </c>
      <c r="O2" s="170" t="s">
        <v>15</v>
      </c>
      <c r="P2" s="171">
        <v>514</v>
      </c>
      <c r="Q2" s="170" t="s">
        <v>15</v>
      </c>
      <c r="R2" s="171">
        <v>502</v>
      </c>
      <c r="S2" s="170" t="s">
        <v>15</v>
      </c>
      <c r="T2" s="171">
        <v>500</v>
      </c>
      <c r="V2" s="57"/>
      <c r="W2" s="90" t="s">
        <v>113</v>
      </c>
    </row>
    <row r="3" spans="1:26" ht="15.75" customHeight="1" x14ac:dyDescent="0.25">
      <c r="A3" s="174" t="s">
        <v>18</v>
      </c>
      <c r="B3" s="175">
        <f>B2-B7-B16-B25-B32</f>
        <v>12</v>
      </c>
      <c r="C3" s="174" t="s">
        <v>19</v>
      </c>
      <c r="D3" s="175">
        <f>D2-D7-D16-D25-D32</f>
        <v>11</v>
      </c>
      <c r="E3" s="174" t="s">
        <v>19</v>
      </c>
      <c r="F3" s="175">
        <f>F2-F7-F16-F25-F32</f>
        <v>45</v>
      </c>
      <c r="G3" s="176" t="s">
        <v>19</v>
      </c>
      <c r="H3" s="175">
        <f>H2-H7-H16-H25-H32</f>
        <v>25</v>
      </c>
      <c r="I3" s="174" t="s">
        <v>19</v>
      </c>
      <c r="J3" s="175">
        <f>J2-J7-J16-J25-J32</f>
        <v>2</v>
      </c>
      <c r="K3" s="174" t="s">
        <v>19</v>
      </c>
      <c r="L3" s="175">
        <f>L2-L7-L16-L25-L32</f>
        <v>9</v>
      </c>
      <c r="M3" s="174" t="s">
        <v>19</v>
      </c>
      <c r="N3" s="175">
        <f>N2-N7-N16-N25-N32</f>
        <v>128</v>
      </c>
      <c r="O3" s="174" t="s">
        <v>19</v>
      </c>
      <c r="P3" s="175">
        <f>P2-P7-P16-P25-P32</f>
        <v>33</v>
      </c>
      <c r="Q3" s="174" t="s">
        <v>19</v>
      </c>
      <c r="R3" s="175">
        <f>R2-R7-R16-R25-R32</f>
        <v>0</v>
      </c>
      <c r="S3" s="174" t="s">
        <v>19</v>
      </c>
      <c r="T3" s="175">
        <f>T2-T7-T16-T25-T32</f>
        <v>15</v>
      </c>
      <c r="V3" s="60"/>
      <c r="W3" s="90" t="s">
        <v>114</v>
      </c>
    </row>
    <row r="4" spans="1:26" ht="15.75" x14ac:dyDescent="0.25">
      <c r="A4" s="289" t="s">
        <v>52</v>
      </c>
      <c r="B4" s="290">
        <v>6</v>
      </c>
      <c r="C4" s="177" t="s">
        <v>147</v>
      </c>
      <c r="D4" s="179">
        <v>10</v>
      </c>
      <c r="E4" s="177" t="s">
        <v>158</v>
      </c>
      <c r="F4" s="178">
        <v>10</v>
      </c>
      <c r="G4" s="112" t="s">
        <v>148</v>
      </c>
      <c r="H4" s="178">
        <v>30</v>
      </c>
      <c r="I4" s="177" t="s">
        <v>145</v>
      </c>
      <c r="J4" s="178">
        <v>27</v>
      </c>
      <c r="K4" s="177" t="s">
        <v>146</v>
      </c>
      <c r="L4" s="178">
        <v>8</v>
      </c>
      <c r="M4" s="177" t="s">
        <v>144</v>
      </c>
      <c r="N4" s="178">
        <v>36</v>
      </c>
      <c r="O4" s="177" t="s">
        <v>139</v>
      </c>
      <c r="P4" s="178">
        <v>32</v>
      </c>
      <c r="Q4" s="177" t="s">
        <v>160</v>
      </c>
      <c r="R4" s="178">
        <v>10</v>
      </c>
      <c r="S4" s="177" t="s">
        <v>143</v>
      </c>
      <c r="T4" s="178">
        <v>32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177" t="s">
        <v>149</v>
      </c>
      <c r="B5" s="180">
        <v>8</v>
      </c>
      <c r="C5" s="177" t="s">
        <v>150</v>
      </c>
      <c r="D5" s="112">
        <v>16</v>
      </c>
      <c r="E5" s="177" t="s">
        <v>164</v>
      </c>
      <c r="F5" s="180">
        <v>15</v>
      </c>
      <c r="G5" s="112" t="s">
        <v>53</v>
      </c>
      <c r="H5" s="180">
        <v>3</v>
      </c>
      <c r="I5" s="177" t="s">
        <v>153</v>
      </c>
      <c r="J5" s="180">
        <v>1</v>
      </c>
      <c r="K5" s="177" t="s">
        <v>155</v>
      </c>
      <c r="L5" s="180">
        <v>25</v>
      </c>
      <c r="M5" s="177" t="s">
        <v>154</v>
      </c>
      <c r="N5" s="180">
        <v>1</v>
      </c>
      <c r="O5" s="177" t="s">
        <v>157</v>
      </c>
      <c r="P5" s="180">
        <v>9</v>
      </c>
      <c r="Q5" s="177" t="s">
        <v>163</v>
      </c>
      <c r="R5" s="180">
        <v>1</v>
      </c>
      <c r="S5" s="177" t="s">
        <v>166</v>
      </c>
      <c r="T5" s="180">
        <v>1</v>
      </c>
      <c r="V5" s="85"/>
      <c r="W5" s="91" t="s">
        <v>111</v>
      </c>
    </row>
    <row r="6" spans="1:26" ht="15.75" customHeight="1" x14ac:dyDescent="0.25">
      <c r="A6" s="177" t="s">
        <v>151</v>
      </c>
      <c r="B6" s="180">
        <v>8</v>
      </c>
      <c r="C6" s="177" t="s">
        <v>431</v>
      </c>
      <c r="D6" s="112">
        <v>1</v>
      </c>
      <c r="E6" s="177" t="s">
        <v>430</v>
      </c>
      <c r="F6" s="180">
        <v>1</v>
      </c>
      <c r="G6" s="112" t="s">
        <v>406</v>
      </c>
      <c r="H6" s="180">
        <v>1</v>
      </c>
      <c r="I6" s="177" t="s">
        <v>54</v>
      </c>
      <c r="J6" s="180">
        <v>9</v>
      </c>
      <c r="K6" s="177" t="s">
        <v>351</v>
      </c>
      <c r="L6" s="180">
        <v>1</v>
      </c>
      <c r="M6" s="177" t="s">
        <v>350</v>
      </c>
      <c r="N6" s="180">
        <v>1</v>
      </c>
      <c r="O6" s="177" t="s">
        <v>167</v>
      </c>
      <c r="P6" s="180">
        <v>2</v>
      </c>
      <c r="Q6" s="177" t="s">
        <v>405</v>
      </c>
      <c r="R6" s="180">
        <v>1</v>
      </c>
      <c r="S6" s="177" t="s">
        <v>165</v>
      </c>
      <c r="T6" s="180">
        <v>1</v>
      </c>
      <c r="V6" s="86"/>
      <c r="W6" s="91" t="s">
        <v>111</v>
      </c>
    </row>
    <row r="7" spans="1:26" ht="15.75" customHeight="1" x14ac:dyDescent="0.25">
      <c r="A7" s="181"/>
      <c r="B7" s="182">
        <f>+SUM(B4:B6)</f>
        <v>22</v>
      </c>
      <c r="C7" s="181"/>
      <c r="D7" s="183">
        <f>+SUM(D4:D6)</f>
        <v>27</v>
      </c>
      <c r="E7" s="181"/>
      <c r="F7" s="182">
        <f>+SUM(F4:F6)</f>
        <v>26</v>
      </c>
      <c r="G7" s="184"/>
      <c r="H7" s="182">
        <f>+SUM(H4:H6)</f>
        <v>34</v>
      </c>
      <c r="I7" s="181"/>
      <c r="J7" s="182">
        <f>+SUM(J4:J6)</f>
        <v>37</v>
      </c>
      <c r="K7" s="181"/>
      <c r="L7" s="182">
        <f>+SUM(L4:L6)</f>
        <v>34</v>
      </c>
      <c r="M7" s="181"/>
      <c r="N7" s="182">
        <f>+SUM(N4:N6)</f>
        <v>38</v>
      </c>
      <c r="O7" s="181"/>
      <c r="P7" s="182">
        <f>+SUM(P4:P6)</f>
        <v>43</v>
      </c>
      <c r="Q7" s="181"/>
      <c r="R7" s="182">
        <f>+SUM(R4:R6)</f>
        <v>12</v>
      </c>
      <c r="S7" s="181"/>
      <c r="T7" s="182">
        <f>+SUM(T4:T6)</f>
        <v>34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86" t="s">
        <v>62</v>
      </c>
      <c r="B8" s="86">
        <v>1</v>
      </c>
      <c r="C8" s="177" t="s">
        <v>23</v>
      </c>
      <c r="D8" s="179">
        <v>10</v>
      </c>
      <c r="E8" s="88" t="s">
        <v>367</v>
      </c>
      <c r="F8" s="88">
        <v>1</v>
      </c>
      <c r="G8" s="87" t="s">
        <v>202</v>
      </c>
      <c r="H8" s="87">
        <v>1</v>
      </c>
      <c r="I8" s="88" t="s">
        <v>365</v>
      </c>
      <c r="J8" s="88">
        <v>2</v>
      </c>
      <c r="K8" s="177" t="s">
        <v>170</v>
      </c>
      <c r="L8" s="178">
        <v>20</v>
      </c>
      <c r="M8" s="177" t="s">
        <v>374</v>
      </c>
      <c r="N8" s="180">
        <v>9</v>
      </c>
      <c r="O8" s="211" t="s">
        <v>106</v>
      </c>
      <c r="P8" s="213">
        <v>6</v>
      </c>
      <c r="Q8" s="289" t="s">
        <v>101</v>
      </c>
      <c r="R8" s="290">
        <v>1</v>
      </c>
      <c r="S8" s="177" t="s">
        <v>203</v>
      </c>
      <c r="T8" s="180">
        <v>12</v>
      </c>
      <c r="V8" s="88"/>
      <c r="W8" s="91" t="s">
        <v>111</v>
      </c>
    </row>
    <row r="9" spans="1:26" x14ac:dyDescent="0.25">
      <c r="A9" s="177" t="s">
        <v>216</v>
      </c>
      <c r="B9" s="180">
        <v>8</v>
      </c>
      <c r="C9" s="177" t="s">
        <v>361</v>
      </c>
      <c r="D9" s="112">
        <v>24</v>
      </c>
      <c r="E9" s="177" t="s">
        <v>172</v>
      </c>
      <c r="F9" s="178">
        <v>30</v>
      </c>
      <c r="G9" s="112" t="s">
        <v>86</v>
      </c>
      <c r="H9" s="180">
        <v>24</v>
      </c>
      <c r="I9" s="177" t="s">
        <v>57</v>
      </c>
      <c r="J9" s="180">
        <v>22</v>
      </c>
      <c r="K9" s="177" t="s">
        <v>192</v>
      </c>
      <c r="L9" s="180">
        <v>2</v>
      </c>
      <c r="M9" s="177" t="s">
        <v>194</v>
      </c>
      <c r="N9" s="180">
        <v>7</v>
      </c>
      <c r="O9" s="177" t="s">
        <v>34</v>
      </c>
      <c r="P9" s="180">
        <v>10</v>
      </c>
      <c r="Q9" s="177" t="s">
        <v>189</v>
      </c>
      <c r="R9" s="180">
        <v>6</v>
      </c>
      <c r="S9" s="177" t="s">
        <v>183</v>
      </c>
      <c r="T9" s="180">
        <v>12</v>
      </c>
    </row>
    <row r="10" spans="1:26" x14ac:dyDescent="0.25">
      <c r="A10" s="112" t="s">
        <v>55</v>
      </c>
      <c r="B10" s="112">
        <v>20</v>
      </c>
      <c r="C10" s="177" t="s">
        <v>360</v>
      </c>
      <c r="D10" s="180">
        <v>12</v>
      </c>
      <c r="E10" s="177" t="s">
        <v>181</v>
      </c>
      <c r="F10" s="180">
        <v>21</v>
      </c>
      <c r="G10" s="177" t="s">
        <v>173</v>
      </c>
      <c r="H10" s="180">
        <v>27</v>
      </c>
      <c r="I10" s="177" t="s">
        <v>174</v>
      </c>
      <c r="J10" s="180">
        <v>25</v>
      </c>
      <c r="K10" s="185" t="s">
        <v>61</v>
      </c>
      <c r="L10" s="180">
        <v>20</v>
      </c>
      <c r="M10" s="177" t="s">
        <v>432</v>
      </c>
      <c r="N10" s="180">
        <v>8</v>
      </c>
      <c r="O10" s="177" t="s">
        <v>205</v>
      </c>
      <c r="P10" s="180">
        <v>5</v>
      </c>
      <c r="Q10" s="177" t="s">
        <v>184</v>
      </c>
      <c r="R10" s="180">
        <v>10</v>
      </c>
      <c r="S10" s="177" t="s">
        <v>191</v>
      </c>
      <c r="T10" s="180">
        <v>8</v>
      </c>
    </row>
    <row r="11" spans="1:26" x14ac:dyDescent="0.25">
      <c r="A11" s="177" t="s">
        <v>135</v>
      </c>
      <c r="B11" s="180">
        <v>8</v>
      </c>
      <c r="C11" s="177" t="s">
        <v>58</v>
      </c>
      <c r="D11" s="112">
        <v>6</v>
      </c>
      <c r="E11" s="177" t="s">
        <v>188</v>
      </c>
      <c r="F11" s="180">
        <v>6</v>
      </c>
      <c r="G11" s="177" t="s">
        <v>56</v>
      </c>
      <c r="H11" s="112">
        <v>7</v>
      </c>
      <c r="I11" s="177" t="s">
        <v>169</v>
      </c>
      <c r="J11" s="180">
        <v>21</v>
      </c>
      <c r="K11" s="177" t="s">
        <v>371</v>
      </c>
      <c r="L11" s="180">
        <v>7</v>
      </c>
      <c r="M11" s="177" t="s">
        <v>84</v>
      </c>
      <c r="N11" s="180">
        <v>15</v>
      </c>
      <c r="O11" s="177" t="s">
        <v>435</v>
      </c>
      <c r="P11" s="180">
        <v>5</v>
      </c>
      <c r="Q11" s="177" t="s">
        <v>412</v>
      </c>
      <c r="R11" s="180">
        <v>2</v>
      </c>
      <c r="S11" s="177" t="s">
        <v>199</v>
      </c>
      <c r="T11" s="180">
        <v>3</v>
      </c>
    </row>
    <row r="12" spans="1:26" x14ac:dyDescent="0.25">
      <c r="A12" s="177" t="s">
        <v>182</v>
      </c>
      <c r="B12" s="180">
        <v>2</v>
      </c>
      <c r="C12" s="177" t="s">
        <v>359</v>
      </c>
      <c r="D12" s="112">
        <v>4</v>
      </c>
      <c r="E12" s="177" t="s">
        <v>228</v>
      </c>
      <c r="F12" s="180">
        <v>4</v>
      </c>
      <c r="G12" s="112" t="s">
        <v>440</v>
      </c>
      <c r="H12" s="180">
        <v>1</v>
      </c>
      <c r="I12" s="177" t="s">
        <v>433</v>
      </c>
      <c r="J12" s="180">
        <v>12</v>
      </c>
      <c r="K12" s="177" t="s">
        <v>60</v>
      </c>
      <c r="L12" s="180">
        <v>14</v>
      </c>
      <c r="M12" s="177" t="s">
        <v>355</v>
      </c>
      <c r="N12" s="180">
        <v>9</v>
      </c>
      <c r="O12" s="177" t="s">
        <v>437</v>
      </c>
      <c r="P12" s="180">
        <v>4</v>
      </c>
      <c r="Q12" s="177" t="s">
        <v>171</v>
      </c>
      <c r="R12" s="180">
        <v>6</v>
      </c>
      <c r="S12" s="177" t="s">
        <v>201</v>
      </c>
      <c r="T12" s="180">
        <v>4</v>
      </c>
    </row>
    <row r="13" spans="1:26" x14ac:dyDescent="0.25">
      <c r="A13" s="177" t="s">
        <v>204</v>
      </c>
      <c r="B13" s="180">
        <v>6</v>
      </c>
      <c r="C13" s="112" t="s">
        <v>198</v>
      </c>
      <c r="D13" s="180">
        <v>8</v>
      </c>
      <c r="E13" s="177" t="s">
        <v>414</v>
      </c>
      <c r="F13" s="180">
        <v>3</v>
      </c>
      <c r="G13" s="112" t="s">
        <v>218</v>
      </c>
      <c r="H13" s="180">
        <v>1</v>
      </c>
      <c r="I13" s="177" t="s">
        <v>22</v>
      </c>
      <c r="J13" s="180">
        <v>3</v>
      </c>
      <c r="K13" s="177" t="s">
        <v>176</v>
      </c>
      <c r="L13" s="180">
        <v>6</v>
      </c>
      <c r="M13" s="177" t="s">
        <v>358</v>
      </c>
      <c r="N13" s="180">
        <v>3</v>
      </c>
      <c r="O13" s="177" t="s">
        <v>354</v>
      </c>
      <c r="P13" s="180">
        <v>3</v>
      </c>
      <c r="Q13" s="177" t="s">
        <v>175</v>
      </c>
      <c r="R13" s="180">
        <v>3</v>
      </c>
      <c r="S13" s="177" t="s">
        <v>137</v>
      </c>
      <c r="T13" s="180">
        <v>5</v>
      </c>
    </row>
    <row r="14" spans="1:26" x14ac:dyDescent="0.25">
      <c r="A14" s="177" t="s">
        <v>177</v>
      </c>
      <c r="B14" s="180">
        <v>1</v>
      </c>
      <c r="C14" s="91" t="s">
        <v>434</v>
      </c>
      <c r="D14" s="91">
        <v>2</v>
      </c>
      <c r="E14" s="177" t="s">
        <v>195</v>
      </c>
      <c r="F14" s="180">
        <v>4</v>
      </c>
      <c r="G14" s="112" t="s">
        <v>444</v>
      </c>
      <c r="H14" s="180">
        <v>1</v>
      </c>
      <c r="I14" s="177" t="s">
        <v>222</v>
      </c>
      <c r="J14" s="180">
        <v>1</v>
      </c>
      <c r="K14" s="177" t="s">
        <v>436</v>
      </c>
      <c r="L14" s="180">
        <v>1</v>
      </c>
      <c r="M14" s="177" t="s">
        <v>438</v>
      </c>
      <c r="N14" s="180">
        <v>1</v>
      </c>
      <c r="O14" s="177" t="s">
        <v>225</v>
      </c>
      <c r="P14" s="180">
        <v>2</v>
      </c>
      <c r="Q14" s="177" t="s">
        <v>369</v>
      </c>
      <c r="R14" s="180">
        <v>1</v>
      </c>
      <c r="S14" s="177" t="s">
        <v>213</v>
      </c>
      <c r="T14" s="180">
        <v>3</v>
      </c>
    </row>
    <row r="15" spans="1:26" ht="15.75" customHeight="1" x14ac:dyDescent="0.25">
      <c r="A15" s="177" t="s">
        <v>207</v>
      </c>
      <c r="B15" s="180">
        <v>1</v>
      </c>
      <c r="C15" s="177" t="s">
        <v>439</v>
      </c>
      <c r="D15" s="112">
        <v>1</v>
      </c>
      <c r="E15" s="177" t="s">
        <v>442</v>
      </c>
      <c r="F15" s="180">
        <v>1</v>
      </c>
      <c r="G15" s="112" t="s">
        <v>364</v>
      </c>
      <c r="H15" s="180">
        <v>1</v>
      </c>
      <c r="I15" s="177" t="s">
        <v>443</v>
      </c>
      <c r="J15" s="180">
        <v>1</v>
      </c>
      <c r="K15" s="177" t="s">
        <v>214</v>
      </c>
      <c r="L15" s="180">
        <v>1</v>
      </c>
      <c r="M15" s="177" t="s">
        <v>208</v>
      </c>
      <c r="N15" s="180">
        <v>3</v>
      </c>
      <c r="O15" s="177" t="s">
        <v>441</v>
      </c>
      <c r="P15" s="180">
        <v>1</v>
      </c>
      <c r="Q15" s="177" t="s">
        <v>219</v>
      </c>
      <c r="R15" s="180">
        <v>1</v>
      </c>
      <c r="S15" s="177" t="s">
        <v>193</v>
      </c>
      <c r="T15" s="180">
        <v>4</v>
      </c>
    </row>
    <row r="16" spans="1:26" ht="15.75" customHeight="1" x14ac:dyDescent="0.25">
      <c r="A16" s="181"/>
      <c r="B16" s="182">
        <f>+SUM(B8:B15)</f>
        <v>47</v>
      </c>
      <c r="C16" s="181"/>
      <c r="D16" s="183">
        <f>+SUM(D8:D15)</f>
        <v>67</v>
      </c>
      <c r="E16" s="181"/>
      <c r="F16" s="182">
        <f>+SUM(F8:F15)</f>
        <v>70</v>
      </c>
      <c r="G16" s="184"/>
      <c r="H16" s="182">
        <f>+SUM(H8:H15)</f>
        <v>63</v>
      </c>
      <c r="I16" s="181"/>
      <c r="J16" s="182">
        <f>+SUM(J8:J15)</f>
        <v>87</v>
      </c>
      <c r="K16" s="181"/>
      <c r="L16" s="182">
        <f>+SUM(L8:L15)</f>
        <v>71</v>
      </c>
      <c r="M16" s="181"/>
      <c r="N16" s="182">
        <f>+SUM(N8:N15)</f>
        <v>55</v>
      </c>
      <c r="O16" s="181"/>
      <c r="P16" s="182">
        <f>+SUM(P8:P15)</f>
        <v>36</v>
      </c>
      <c r="Q16" s="181"/>
      <c r="R16" s="182">
        <f>+SUM(R8:R15)</f>
        <v>30</v>
      </c>
      <c r="S16" s="181"/>
      <c r="T16" s="182">
        <f>+SUM(T8:T15)</f>
        <v>51</v>
      </c>
      <c r="U16" s="90"/>
      <c r="V16" s="90"/>
      <c r="W16" s="90"/>
      <c r="X16" s="90"/>
      <c r="Y16" s="90"/>
      <c r="Z16" s="90"/>
    </row>
    <row r="17" spans="1:26" ht="15.75" x14ac:dyDescent="0.25">
      <c r="A17" s="87" t="s">
        <v>41</v>
      </c>
      <c r="B17" s="87">
        <v>1</v>
      </c>
      <c r="C17" s="289" t="s">
        <v>72</v>
      </c>
      <c r="D17" s="290">
        <v>11</v>
      </c>
      <c r="E17" s="86" t="s">
        <v>429</v>
      </c>
      <c r="F17" s="86">
        <v>1</v>
      </c>
      <c r="G17" s="289" t="s">
        <v>81</v>
      </c>
      <c r="H17" s="290">
        <v>20</v>
      </c>
      <c r="I17" s="177" t="s">
        <v>378</v>
      </c>
      <c r="J17" s="178">
        <v>52</v>
      </c>
      <c r="K17" s="177" t="s">
        <v>294</v>
      </c>
      <c r="L17" s="178">
        <v>3</v>
      </c>
      <c r="M17" s="177" t="s">
        <v>256</v>
      </c>
      <c r="N17" s="180">
        <v>3</v>
      </c>
      <c r="O17" s="86" t="s">
        <v>245</v>
      </c>
      <c r="P17" s="86">
        <v>6</v>
      </c>
      <c r="Q17" s="86" t="s">
        <v>254</v>
      </c>
      <c r="R17" s="86">
        <v>1</v>
      </c>
      <c r="S17" s="177" t="s">
        <v>248</v>
      </c>
      <c r="T17" s="180">
        <v>55</v>
      </c>
    </row>
    <row r="18" spans="1:26" x14ac:dyDescent="0.25">
      <c r="A18" s="177" t="s">
        <v>230</v>
      </c>
      <c r="B18" s="180">
        <v>63</v>
      </c>
      <c r="C18" s="177" t="s">
        <v>445</v>
      </c>
      <c r="D18" s="112">
        <v>71</v>
      </c>
      <c r="E18" s="177" t="s">
        <v>237</v>
      </c>
      <c r="F18" s="178">
        <v>8</v>
      </c>
      <c r="G18" s="112" t="s">
        <v>66</v>
      </c>
      <c r="H18" s="180">
        <v>16</v>
      </c>
      <c r="I18" s="177" t="s">
        <v>235</v>
      </c>
      <c r="J18" s="180">
        <v>12</v>
      </c>
      <c r="K18" s="177" t="s">
        <v>446</v>
      </c>
      <c r="L18" s="180">
        <v>1</v>
      </c>
      <c r="M18" s="177" t="s">
        <v>70</v>
      </c>
      <c r="N18" s="180">
        <v>20</v>
      </c>
      <c r="O18" s="177" t="s">
        <v>232</v>
      </c>
      <c r="P18" s="180">
        <v>15</v>
      </c>
      <c r="Q18" s="177" t="s">
        <v>68</v>
      </c>
      <c r="R18" s="180">
        <v>65</v>
      </c>
      <c r="S18" s="177" t="s">
        <v>238</v>
      </c>
      <c r="T18" s="180">
        <v>33</v>
      </c>
    </row>
    <row r="19" spans="1:26" x14ac:dyDescent="0.25">
      <c r="A19" s="177" t="s">
        <v>69</v>
      </c>
      <c r="B19" s="180">
        <v>17</v>
      </c>
      <c r="C19" s="177" t="s">
        <v>240</v>
      </c>
      <c r="D19" s="112">
        <v>8</v>
      </c>
      <c r="E19" s="177" t="s">
        <v>64</v>
      </c>
      <c r="F19" s="180">
        <v>31</v>
      </c>
      <c r="G19" s="112" t="s">
        <v>243</v>
      </c>
      <c r="H19" s="180">
        <v>55</v>
      </c>
      <c r="I19" s="177" t="s">
        <v>244</v>
      </c>
      <c r="J19" s="180">
        <v>20</v>
      </c>
      <c r="K19" s="177" t="s">
        <v>261</v>
      </c>
      <c r="L19" s="180">
        <v>16</v>
      </c>
      <c r="M19" s="177" t="s">
        <v>280</v>
      </c>
      <c r="N19" s="180">
        <v>1</v>
      </c>
      <c r="O19" s="177" t="s">
        <v>231</v>
      </c>
      <c r="P19" s="180">
        <v>17</v>
      </c>
      <c r="Q19" s="177" t="s">
        <v>250</v>
      </c>
      <c r="R19" s="180">
        <v>24</v>
      </c>
      <c r="S19" s="177" t="s">
        <v>257</v>
      </c>
      <c r="T19" s="180">
        <v>14</v>
      </c>
    </row>
    <row r="20" spans="1:26" x14ac:dyDescent="0.25">
      <c r="A20" s="177" t="s">
        <v>264</v>
      </c>
      <c r="B20" s="180">
        <v>12</v>
      </c>
      <c r="C20" s="177" t="s">
        <v>71</v>
      </c>
      <c r="D20" s="112">
        <v>19</v>
      </c>
      <c r="E20" s="177" t="s">
        <v>234</v>
      </c>
      <c r="F20" s="180">
        <v>42</v>
      </c>
      <c r="G20" s="112" t="s">
        <v>259</v>
      </c>
      <c r="H20" s="180">
        <v>9</v>
      </c>
      <c r="I20" s="177" t="s">
        <v>246</v>
      </c>
      <c r="J20" s="180">
        <v>6</v>
      </c>
      <c r="K20" s="185" t="s">
        <v>266</v>
      </c>
      <c r="L20" s="180">
        <v>12</v>
      </c>
      <c r="M20" s="177" t="s">
        <v>258</v>
      </c>
      <c r="N20" s="180">
        <v>20</v>
      </c>
      <c r="O20" s="177" t="s">
        <v>247</v>
      </c>
      <c r="P20" s="180">
        <v>23</v>
      </c>
      <c r="Q20" s="177" t="s">
        <v>253</v>
      </c>
      <c r="R20" s="180">
        <v>6</v>
      </c>
      <c r="S20" s="177" t="s">
        <v>260</v>
      </c>
      <c r="T20" s="180">
        <v>1</v>
      </c>
    </row>
    <row r="21" spans="1:26" x14ac:dyDescent="0.25">
      <c r="A21" s="112" t="s">
        <v>236</v>
      </c>
      <c r="B21" s="112">
        <v>12</v>
      </c>
      <c r="C21" s="177" t="s">
        <v>274</v>
      </c>
      <c r="D21" s="180">
        <v>12</v>
      </c>
      <c r="E21" s="177" t="s">
        <v>239</v>
      </c>
      <c r="F21" s="180">
        <v>20</v>
      </c>
      <c r="G21" s="177" t="s">
        <v>288</v>
      </c>
      <c r="H21" s="180">
        <v>11</v>
      </c>
      <c r="I21" s="177" t="s">
        <v>73</v>
      </c>
      <c r="J21" s="180">
        <v>9</v>
      </c>
      <c r="K21" s="185" t="s">
        <v>278</v>
      </c>
      <c r="L21" s="180">
        <v>5</v>
      </c>
      <c r="M21" s="177" t="s">
        <v>290</v>
      </c>
      <c r="N21" s="180">
        <v>7</v>
      </c>
      <c r="O21" s="177" t="s">
        <v>277</v>
      </c>
      <c r="P21" s="180">
        <v>7</v>
      </c>
      <c r="Q21" s="177" t="s">
        <v>138</v>
      </c>
      <c r="R21" s="180">
        <v>2</v>
      </c>
      <c r="S21" s="177" t="s">
        <v>241</v>
      </c>
      <c r="T21" s="180">
        <v>15</v>
      </c>
    </row>
    <row r="22" spans="1:26" x14ac:dyDescent="0.25">
      <c r="A22" s="177" t="s">
        <v>251</v>
      </c>
      <c r="B22" s="180">
        <v>9</v>
      </c>
      <c r="C22" s="177" t="s">
        <v>380</v>
      </c>
      <c r="D22" s="112">
        <v>1</v>
      </c>
      <c r="E22" s="177" t="s">
        <v>284</v>
      </c>
      <c r="F22" s="180">
        <v>5</v>
      </c>
      <c r="G22" s="112" t="s">
        <v>252</v>
      </c>
      <c r="H22" s="180">
        <v>1</v>
      </c>
      <c r="I22" s="177" t="s">
        <v>282</v>
      </c>
      <c r="J22" s="180">
        <v>1</v>
      </c>
      <c r="K22" s="177" t="s">
        <v>249</v>
      </c>
      <c r="L22" s="180">
        <v>9</v>
      </c>
      <c r="M22" s="177" t="s">
        <v>385</v>
      </c>
      <c r="N22" s="180">
        <v>1</v>
      </c>
      <c r="O22" s="177" t="s">
        <v>270</v>
      </c>
      <c r="P22" s="180">
        <v>15</v>
      </c>
      <c r="Q22" s="177" t="s">
        <v>63</v>
      </c>
      <c r="R22" s="180">
        <v>2</v>
      </c>
      <c r="S22" s="177" t="s">
        <v>65</v>
      </c>
      <c r="T22" s="180">
        <v>3</v>
      </c>
    </row>
    <row r="23" spans="1:26" x14ac:dyDescent="0.25">
      <c r="A23" s="177" t="s">
        <v>279</v>
      </c>
      <c r="B23" s="180">
        <v>1</v>
      </c>
      <c r="C23" s="177" t="s">
        <v>82</v>
      </c>
      <c r="D23" s="112">
        <v>4</v>
      </c>
      <c r="E23" s="177" t="s">
        <v>255</v>
      </c>
      <c r="F23" s="180">
        <v>9</v>
      </c>
      <c r="G23" s="112" t="s">
        <v>272</v>
      </c>
      <c r="H23" s="180">
        <v>5</v>
      </c>
      <c r="I23" s="177" t="s">
        <v>267</v>
      </c>
      <c r="J23" s="180">
        <v>3</v>
      </c>
      <c r="K23" s="177" t="s">
        <v>416</v>
      </c>
      <c r="L23" s="180">
        <v>5</v>
      </c>
      <c r="M23" s="177" t="s">
        <v>389</v>
      </c>
      <c r="N23" s="180">
        <v>1</v>
      </c>
      <c r="O23" s="177" t="s">
        <v>262</v>
      </c>
      <c r="P23" s="180">
        <v>6</v>
      </c>
      <c r="Q23" s="177" t="s">
        <v>265</v>
      </c>
      <c r="R23" s="180">
        <v>3</v>
      </c>
      <c r="S23" s="177" t="s">
        <v>283</v>
      </c>
      <c r="T23" s="180">
        <v>2</v>
      </c>
    </row>
    <row r="24" spans="1:26" ht="15.75" customHeight="1" x14ac:dyDescent="0.25">
      <c r="A24" s="177" t="s">
        <v>269</v>
      </c>
      <c r="B24" s="180">
        <v>5</v>
      </c>
      <c r="C24" s="177" t="s">
        <v>289</v>
      </c>
      <c r="D24" s="112">
        <v>1</v>
      </c>
      <c r="E24" s="177" t="s">
        <v>447</v>
      </c>
      <c r="F24" s="180">
        <v>1</v>
      </c>
      <c r="G24" s="112" t="s">
        <v>276</v>
      </c>
      <c r="H24" s="180">
        <v>3</v>
      </c>
      <c r="I24" s="177" t="s">
        <v>449</v>
      </c>
      <c r="J24" s="180">
        <v>1</v>
      </c>
      <c r="K24" s="177" t="s">
        <v>268</v>
      </c>
      <c r="L24" s="180">
        <v>3</v>
      </c>
      <c r="M24" s="177" t="s">
        <v>448</v>
      </c>
      <c r="N24" s="180">
        <v>1</v>
      </c>
      <c r="O24" s="177" t="s">
        <v>275</v>
      </c>
      <c r="P24" s="180">
        <v>5</v>
      </c>
      <c r="Q24" s="177" t="s">
        <v>285</v>
      </c>
      <c r="R24" s="180">
        <v>1</v>
      </c>
      <c r="S24" s="177" t="s">
        <v>286</v>
      </c>
      <c r="T24" s="180">
        <v>1</v>
      </c>
    </row>
    <row r="25" spans="1:26" ht="15.75" customHeight="1" x14ac:dyDescent="0.25">
      <c r="A25" s="181"/>
      <c r="B25" s="182">
        <f>+SUM(B17:B24)</f>
        <v>120</v>
      </c>
      <c r="C25" s="181"/>
      <c r="D25" s="183">
        <f>+SUM(D17:D24)</f>
        <v>127</v>
      </c>
      <c r="E25" s="181"/>
      <c r="F25" s="182">
        <f>+SUM(F17:F24)</f>
        <v>117</v>
      </c>
      <c r="G25" s="184"/>
      <c r="H25" s="182">
        <f>+SUM(H17:H24)</f>
        <v>120</v>
      </c>
      <c r="I25" s="181"/>
      <c r="J25" s="182">
        <f>+SUM(J17:J24)</f>
        <v>104</v>
      </c>
      <c r="K25" s="181"/>
      <c r="L25" s="182">
        <f>+SUM(L17:L24)</f>
        <v>54</v>
      </c>
      <c r="M25" s="181"/>
      <c r="N25" s="182">
        <f>+SUM(N17:N24)+8</f>
        <v>62</v>
      </c>
      <c r="O25" s="181"/>
      <c r="P25" s="182">
        <f>+SUM(P17:P24)</f>
        <v>94</v>
      </c>
      <c r="Q25" s="181"/>
      <c r="R25" s="182">
        <f>+SUM(R17:R24)</f>
        <v>104</v>
      </c>
      <c r="S25" s="181"/>
      <c r="T25" s="182">
        <f>+SUM(T17:T24)</f>
        <v>124</v>
      </c>
      <c r="U25" s="90"/>
      <c r="V25" s="90"/>
      <c r="W25" s="90"/>
      <c r="X25" s="90"/>
      <c r="Y25" s="90"/>
      <c r="Z25" s="90"/>
    </row>
    <row r="26" spans="1:26" ht="15.75" x14ac:dyDescent="0.25">
      <c r="A26" s="177" t="s">
        <v>301</v>
      </c>
      <c r="B26" s="180">
        <v>215</v>
      </c>
      <c r="C26" s="211" t="s">
        <v>76</v>
      </c>
      <c r="D26" s="212">
        <v>32</v>
      </c>
      <c r="E26" s="87" t="s">
        <v>75</v>
      </c>
      <c r="F26" s="87">
        <v>15</v>
      </c>
      <c r="G26" s="86" t="s">
        <v>83</v>
      </c>
      <c r="H26" s="86">
        <v>1</v>
      </c>
      <c r="I26" s="86" t="s">
        <v>302</v>
      </c>
      <c r="J26" s="86">
        <v>1</v>
      </c>
      <c r="K26" s="177" t="s">
        <v>295</v>
      </c>
      <c r="L26" s="178">
        <v>314</v>
      </c>
      <c r="M26" s="287" t="s">
        <v>80</v>
      </c>
      <c r="N26" s="288">
        <v>7</v>
      </c>
      <c r="O26" s="289" t="s">
        <v>78</v>
      </c>
      <c r="P26" s="290">
        <v>25</v>
      </c>
      <c r="Q26" s="87" t="s">
        <v>332</v>
      </c>
      <c r="R26" s="87">
        <v>16</v>
      </c>
      <c r="S26" s="177" t="s">
        <v>298</v>
      </c>
      <c r="T26" s="180">
        <v>112</v>
      </c>
    </row>
    <row r="27" spans="1:26" x14ac:dyDescent="0.25">
      <c r="A27" s="177" t="s">
        <v>309</v>
      </c>
      <c r="B27" s="180">
        <v>41</v>
      </c>
      <c r="C27" s="177" t="s">
        <v>300</v>
      </c>
      <c r="D27" s="112">
        <v>216</v>
      </c>
      <c r="E27" s="177" t="s">
        <v>307</v>
      </c>
      <c r="F27" s="180">
        <v>100</v>
      </c>
      <c r="G27" s="112" t="s">
        <v>306</v>
      </c>
      <c r="H27" s="180">
        <v>131</v>
      </c>
      <c r="I27" s="177" t="s">
        <v>338</v>
      </c>
      <c r="J27" s="180">
        <v>8</v>
      </c>
      <c r="K27" s="177" t="s">
        <v>341</v>
      </c>
      <c r="L27" s="180">
        <v>3</v>
      </c>
      <c r="M27" s="177" t="s">
        <v>320</v>
      </c>
      <c r="N27" s="180">
        <v>47</v>
      </c>
      <c r="O27" s="177" t="s">
        <v>304</v>
      </c>
      <c r="P27" s="180">
        <v>199</v>
      </c>
      <c r="Q27" s="177" t="s">
        <v>297</v>
      </c>
      <c r="R27" s="180">
        <v>222</v>
      </c>
      <c r="S27" s="177" t="s">
        <v>315</v>
      </c>
      <c r="T27" s="180">
        <v>52</v>
      </c>
    </row>
    <row r="28" spans="1:26" x14ac:dyDescent="0.25">
      <c r="A28" s="177" t="s">
        <v>324</v>
      </c>
      <c r="B28" s="180">
        <v>27</v>
      </c>
      <c r="C28" s="177" t="s">
        <v>299</v>
      </c>
      <c r="D28" s="112">
        <v>22</v>
      </c>
      <c r="E28" s="177" t="s">
        <v>322</v>
      </c>
      <c r="F28" s="180">
        <v>65</v>
      </c>
      <c r="G28" s="112" t="s">
        <v>308</v>
      </c>
      <c r="H28" s="180">
        <v>80</v>
      </c>
      <c r="I28" s="177" t="s">
        <v>314</v>
      </c>
      <c r="J28" s="180">
        <v>115</v>
      </c>
      <c r="K28" s="177" t="s">
        <v>329</v>
      </c>
      <c r="L28" s="180">
        <v>10</v>
      </c>
      <c r="M28" s="177" t="s">
        <v>74</v>
      </c>
      <c r="N28" s="180">
        <v>1</v>
      </c>
      <c r="O28" s="177" t="s">
        <v>311</v>
      </c>
      <c r="P28" s="180">
        <v>50</v>
      </c>
      <c r="Q28" s="177" t="s">
        <v>313</v>
      </c>
      <c r="R28" s="180">
        <v>75</v>
      </c>
      <c r="S28" s="177" t="s">
        <v>328</v>
      </c>
      <c r="T28" s="180">
        <v>30</v>
      </c>
    </row>
    <row r="29" spans="1:26" x14ac:dyDescent="0.25">
      <c r="A29" s="112" t="s">
        <v>312</v>
      </c>
      <c r="B29" s="112">
        <v>27</v>
      </c>
      <c r="C29" s="177" t="s">
        <v>344</v>
      </c>
      <c r="D29" s="180">
        <v>1</v>
      </c>
      <c r="E29" s="177" t="s">
        <v>303</v>
      </c>
      <c r="F29" s="180">
        <v>35</v>
      </c>
      <c r="G29" s="177" t="s">
        <v>305</v>
      </c>
      <c r="H29" s="180">
        <v>70</v>
      </c>
      <c r="I29" s="177" t="s">
        <v>319</v>
      </c>
      <c r="J29" s="180">
        <v>74</v>
      </c>
      <c r="K29" s="185" t="s">
        <v>393</v>
      </c>
      <c r="L29" s="180">
        <v>2</v>
      </c>
      <c r="M29" s="177" t="s">
        <v>318</v>
      </c>
      <c r="N29" s="180">
        <v>23</v>
      </c>
      <c r="O29" s="177" t="s">
        <v>310</v>
      </c>
      <c r="P29" s="180">
        <v>28</v>
      </c>
      <c r="Q29" s="177" t="s">
        <v>296</v>
      </c>
      <c r="R29" s="180">
        <v>16</v>
      </c>
      <c r="S29" s="177" t="s">
        <v>317</v>
      </c>
      <c r="T29" s="180">
        <v>70</v>
      </c>
    </row>
    <row r="30" spans="1:26" x14ac:dyDescent="0.25">
      <c r="A30" s="177" t="s">
        <v>397</v>
      </c>
      <c r="B30" s="180">
        <v>1</v>
      </c>
      <c r="C30" s="177" t="s">
        <v>427</v>
      </c>
      <c r="D30" s="112">
        <v>1</v>
      </c>
      <c r="E30" s="177" t="s">
        <v>79</v>
      </c>
      <c r="F30" s="180">
        <v>40</v>
      </c>
      <c r="G30" s="112" t="s">
        <v>452</v>
      </c>
      <c r="H30" s="180">
        <v>1</v>
      </c>
      <c r="I30" s="177" t="s">
        <v>325</v>
      </c>
      <c r="J30" s="180">
        <v>60</v>
      </c>
      <c r="K30" s="177" t="s">
        <v>451</v>
      </c>
      <c r="L30" s="180">
        <v>26</v>
      </c>
      <c r="M30" s="177" t="s">
        <v>330</v>
      </c>
      <c r="N30" s="180">
        <v>40</v>
      </c>
      <c r="O30" s="177" t="s">
        <v>337</v>
      </c>
      <c r="P30" s="180">
        <v>5</v>
      </c>
      <c r="Q30" s="177" t="s">
        <v>336</v>
      </c>
      <c r="R30" s="180">
        <v>26</v>
      </c>
      <c r="S30" s="177" t="s">
        <v>326</v>
      </c>
      <c r="T30" s="180">
        <v>11</v>
      </c>
    </row>
    <row r="31" spans="1:26" ht="15.75" customHeight="1" x14ac:dyDescent="0.25">
      <c r="A31" s="177" t="s">
        <v>343</v>
      </c>
      <c r="B31" s="180">
        <v>1</v>
      </c>
      <c r="C31" s="177" t="s">
        <v>323</v>
      </c>
      <c r="D31" s="112">
        <v>11</v>
      </c>
      <c r="E31" s="177" t="s">
        <v>327</v>
      </c>
      <c r="F31" s="180">
        <v>17</v>
      </c>
      <c r="G31" s="112" t="s">
        <v>395</v>
      </c>
      <c r="H31" s="180">
        <v>1</v>
      </c>
      <c r="I31" s="177" t="s">
        <v>77</v>
      </c>
      <c r="J31" s="180">
        <v>16</v>
      </c>
      <c r="K31" s="177" t="s">
        <v>331</v>
      </c>
      <c r="L31" s="180">
        <v>1</v>
      </c>
      <c r="M31" s="177" t="s">
        <v>391</v>
      </c>
      <c r="N31" s="180">
        <v>100</v>
      </c>
      <c r="O31" s="177" t="s">
        <v>342</v>
      </c>
      <c r="P31" s="180">
        <v>1</v>
      </c>
      <c r="Q31" s="177" t="s">
        <v>339</v>
      </c>
      <c r="R31" s="180">
        <v>1</v>
      </c>
      <c r="S31" s="177" t="s">
        <v>450</v>
      </c>
      <c r="T31" s="180">
        <v>1</v>
      </c>
    </row>
    <row r="32" spans="1:26" ht="15.75" customHeight="1" x14ac:dyDescent="0.25">
      <c r="A32" s="181"/>
      <c r="B32" s="182">
        <f>+SUM(B26:B31)</f>
        <v>312</v>
      </c>
      <c r="C32" s="181"/>
      <c r="D32" s="183">
        <f>+SUM(D26:D31)</f>
        <v>283</v>
      </c>
      <c r="E32" s="181"/>
      <c r="F32" s="182">
        <f>+SUM(F26:F31)</f>
        <v>272</v>
      </c>
      <c r="G32" s="184"/>
      <c r="H32" s="182">
        <f>+SUM(H26:H31)</f>
        <v>284</v>
      </c>
      <c r="I32" s="181"/>
      <c r="J32" s="182">
        <f>+SUM(J26:J31)</f>
        <v>274</v>
      </c>
      <c r="K32" s="181"/>
      <c r="L32" s="182">
        <f>+SUM(L26:L31)</f>
        <v>356</v>
      </c>
      <c r="M32" s="181"/>
      <c r="N32" s="182">
        <f>+SUM(N26:N31)</f>
        <v>218</v>
      </c>
      <c r="O32" s="181"/>
      <c r="P32" s="182">
        <f>+SUM(P26:P31)</f>
        <v>308</v>
      </c>
      <c r="Q32" s="181"/>
      <c r="R32" s="182">
        <f>+SUM(R26:R31)</f>
        <v>356</v>
      </c>
      <c r="S32" s="181"/>
      <c r="T32" s="182">
        <f>+SUM(T26:T31)</f>
        <v>276</v>
      </c>
    </row>
    <row r="33" spans="1:20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:20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5" spans="1:20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</row>
    <row r="36" spans="1:20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</row>
    <row r="37" spans="1:20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</row>
    <row r="38" spans="1:20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</row>
    <row r="39" spans="1:20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</row>
    <row r="40" spans="1:20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</row>
    <row r="41" spans="1:20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</row>
    <row r="42" spans="1:20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</row>
    <row r="43" spans="1:20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</row>
    <row r="44" spans="1:20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</row>
    <row r="45" spans="1:20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</row>
    <row r="46" spans="1:20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</row>
    <row r="47" spans="1:20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</row>
    <row r="48" spans="1:20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</row>
    <row r="49" spans="1:20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</row>
    <row r="50" spans="1:20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</row>
    <row r="51" spans="1:20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</row>
    <row r="53" spans="1:20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</row>
    <row r="54" spans="1:20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0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</row>
    <row r="56" spans="1:20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</row>
    <row r="57" spans="1:20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</row>
    <row r="58" spans="1:20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</row>
    <row r="59" spans="1:20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</row>
    <row r="60" spans="1:20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</row>
    <row r="61" spans="1:20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</row>
    <row r="62" spans="1:20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</row>
    <row r="63" spans="1:20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</row>
    <row r="64" spans="1:20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</row>
    <row r="65" spans="1:20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</row>
    <row r="66" spans="1:20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</row>
    <row r="67" spans="1:20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</row>
    <row r="68" spans="1:20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</row>
    <row r="69" spans="1:20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</row>
    <row r="70" spans="1:20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</row>
    <row r="71" spans="1:20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</row>
    <row r="72" spans="1:20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</row>
    <row r="74" spans="1:20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</row>
    <row r="75" spans="1:20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</row>
    <row r="76" spans="1:20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</row>
    <row r="77" spans="1:20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</row>
    <row r="78" spans="1:20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</row>
    <row r="79" spans="1:20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</row>
    <row r="80" spans="1:20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</row>
    <row r="81" spans="1:20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 spans="1:20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</row>
    <row r="83" spans="1:20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</row>
    <row r="84" spans="1:20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</row>
    <row r="85" spans="1:20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</row>
    <row r="86" spans="1:20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</row>
    <row r="87" spans="1:20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</row>
    <row r="88" spans="1:20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</row>
    <row r="89" spans="1:20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</row>
    <row r="90" spans="1:20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</row>
    <row r="91" spans="1:20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</row>
    <row r="92" spans="1:20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</row>
    <row r="93" spans="1:20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</row>
    <row r="95" spans="1:20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</row>
    <row r="96" spans="1:20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</row>
    <row r="97" spans="1:20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</row>
    <row r="98" spans="1:20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</row>
    <row r="99" spans="1:20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</row>
    <row r="100" spans="1:20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</row>
    <row r="101" spans="1:20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</row>
    <row r="102" spans="1:20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</row>
    <row r="103" spans="1:20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</row>
    <row r="104" spans="1:20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</row>
    <row r="105" spans="1:20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</row>
    <row r="106" spans="1:20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</row>
    <row r="107" spans="1:20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0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</row>
    <row r="109" spans="1:20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</row>
    <row r="110" spans="1:20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</row>
    <row r="111" spans="1:20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</row>
    <row r="112" spans="1:20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</row>
    <row r="113" spans="1:20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</row>
    <row r="114" spans="1:20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</row>
    <row r="116" spans="1:20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</row>
    <row r="117" spans="1:20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</row>
    <row r="118" spans="1:20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</row>
    <row r="119" spans="1:20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</row>
    <row r="120" spans="1:20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</row>
    <row r="121" spans="1:20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</row>
    <row r="122" spans="1:20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</row>
    <row r="123" spans="1:20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</row>
    <row r="124" spans="1:20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</row>
    <row r="125" spans="1:20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</row>
    <row r="126" spans="1:20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</row>
    <row r="127" spans="1:20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</row>
    <row r="128" spans="1:20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</row>
    <row r="129" spans="1:20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</row>
    <row r="130" spans="1:20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</row>
    <row r="131" spans="1:20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</row>
    <row r="132" spans="1:20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</row>
    <row r="133" spans="1:20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</row>
    <row r="134" spans="1:20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</row>
    <row r="135" spans="1:20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</row>
    <row r="136" spans="1:20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</row>
    <row r="137" spans="1:20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</row>
    <row r="138" spans="1:20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</row>
    <row r="140" spans="1:20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</row>
    <row r="141" spans="1:20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</row>
    <row r="142" spans="1:20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</row>
    <row r="143" spans="1:20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</row>
    <row r="144" spans="1:20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</row>
    <row r="145" spans="1:20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</row>
    <row r="146" spans="1:20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</row>
    <row r="147" spans="1:20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</row>
    <row r="148" spans="1:20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</row>
    <row r="149" spans="1:20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</row>
    <row r="150" spans="1:20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</row>
    <row r="151" spans="1:20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</row>
    <row r="152" spans="1:20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</row>
    <row r="153" spans="1:20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</row>
    <row r="154" spans="1:20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</row>
    <row r="155" spans="1:20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</row>
    <row r="156" spans="1:20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</row>
    <row r="157" spans="1:20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</row>
    <row r="158" spans="1:20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</row>
    <row r="159" spans="1:20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1:20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0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</row>
    <row r="162" spans="1:20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</row>
    <row r="163" spans="1:20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</row>
    <row r="164" spans="1:20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</row>
    <row r="165" spans="1:20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</row>
    <row r="166" spans="1:20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</row>
    <row r="167" spans="1:20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</row>
    <row r="168" spans="1:20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</row>
    <row r="169" spans="1:20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</row>
    <row r="170" spans="1:20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</row>
    <row r="171" spans="1:20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</row>
    <row r="172" spans="1:20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</row>
    <row r="173" spans="1:20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</row>
    <row r="174" spans="1:20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</row>
    <row r="175" spans="1:20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</row>
    <row r="176" spans="1:20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</row>
    <row r="177" spans="1:20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</row>
    <row r="178" spans="1:20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</row>
    <row r="179" spans="1:20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</row>
    <row r="180" spans="1:20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</row>
    <row r="182" spans="1:20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</row>
    <row r="183" spans="1:20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</row>
    <row r="184" spans="1:20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</row>
    <row r="185" spans="1:20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</row>
    <row r="186" spans="1:20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</row>
    <row r="187" spans="1:20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</row>
    <row r="188" spans="1:20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</row>
    <row r="189" spans="1:20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</row>
    <row r="190" spans="1:20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</row>
    <row r="191" spans="1:20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</row>
    <row r="192" spans="1:20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</row>
    <row r="193" spans="1:20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</row>
    <row r="194" spans="1:20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</row>
    <row r="195" spans="1:20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</row>
    <row r="196" spans="1:20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</row>
    <row r="197" spans="1:20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</row>
    <row r="198" spans="1:20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</row>
    <row r="199" spans="1:20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</row>
    <row r="200" spans="1:20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</row>
    <row r="201" spans="1:20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</row>
    <row r="203" spans="1:20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</row>
    <row r="204" spans="1:20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</row>
    <row r="205" spans="1:20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</row>
    <row r="206" spans="1:20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</row>
    <row r="207" spans="1:20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</row>
    <row r="208" spans="1:20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</row>
    <row r="209" spans="1:20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</row>
    <row r="210" spans="1:20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</row>
    <row r="211" spans="1:20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</row>
    <row r="212" spans="1:20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</row>
    <row r="213" spans="1:20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0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</row>
    <row r="215" spans="1:20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</row>
    <row r="216" spans="1:20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</row>
    <row r="217" spans="1:20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</row>
    <row r="218" spans="1:20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</row>
    <row r="219" spans="1:20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</row>
    <row r="220" spans="1:20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</row>
    <row r="221" spans="1:20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</row>
    <row r="222" spans="1:20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</row>
    <row r="224" spans="1:20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</row>
    <row r="225" spans="1:20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</row>
    <row r="226" spans="1:20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</row>
    <row r="227" spans="1:20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</row>
    <row r="228" spans="1:20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</row>
    <row r="229" spans="1:20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</row>
    <row r="230" spans="1:20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</row>
    <row r="231" spans="1:20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</row>
    <row r="232" spans="1:20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</row>
    <row r="233" spans="1:20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</row>
    <row r="234" spans="1:20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</row>
    <row r="235" spans="1:20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</row>
    <row r="236" spans="1:20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</row>
    <row r="237" spans="1:20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</row>
    <row r="238" spans="1:20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</row>
    <row r="239" spans="1:20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</row>
    <row r="240" spans="1:20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</row>
    <row r="241" spans="1:20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</row>
    <row r="242" spans="1:20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</row>
    <row r="243" spans="1:20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</row>
    <row r="245" spans="1:20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</row>
    <row r="246" spans="1:20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</row>
    <row r="247" spans="1:20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</row>
    <row r="248" spans="1:20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</row>
    <row r="249" spans="1:20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</row>
    <row r="250" spans="1:20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</row>
    <row r="251" spans="1:20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</row>
    <row r="252" spans="1:20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</row>
    <row r="253" spans="1:20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</row>
    <row r="254" spans="1:20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</row>
    <row r="255" spans="1:20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</row>
    <row r="256" spans="1:20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</row>
    <row r="257" spans="1:20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</row>
    <row r="258" spans="1:20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</row>
    <row r="259" spans="1:20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</row>
    <row r="260" spans="1:20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</row>
    <row r="261" spans="1:20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</row>
    <row r="262" spans="1:20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</row>
    <row r="263" spans="1:20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</row>
    <row r="264" spans="1:20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</row>
    <row r="265" spans="1:20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</row>
    <row r="266" spans="1:20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0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</row>
    <row r="269" spans="1:20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</row>
    <row r="270" spans="1:20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</row>
    <row r="271" spans="1:20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</row>
    <row r="272" spans="1:20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</row>
    <row r="273" spans="1:20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</row>
    <row r="274" spans="1:20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</row>
    <row r="275" spans="1:20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</row>
    <row r="276" spans="1:20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</row>
    <row r="277" spans="1:20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</row>
    <row r="278" spans="1:20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</row>
    <row r="279" spans="1:20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</row>
    <row r="280" spans="1:20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</row>
    <row r="281" spans="1:20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</row>
    <row r="282" spans="1:20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</row>
    <row r="283" spans="1:20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</row>
    <row r="284" spans="1:20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</row>
    <row r="285" spans="1:20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</row>
    <row r="286" spans="1:20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</row>
    <row r="287" spans="1:20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</row>
    <row r="288" spans="1:20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</row>
    <row r="290" spans="1:20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</row>
    <row r="291" spans="1:20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</row>
    <row r="292" spans="1:20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</row>
    <row r="293" spans="1:20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</row>
    <row r="294" spans="1:20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</row>
    <row r="295" spans="1:20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</row>
    <row r="296" spans="1:20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</row>
    <row r="297" spans="1:20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</row>
    <row r="298" spans="1:20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</row>
    <row r="299" spans="1:20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</row>
    <row r="300" spans="1:20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</row>
    <row r="301" spans="1:20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</row>
    <row r="302" spans="1:20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</row>
    <row r="303" spans="1:20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</row>
    <row r="304" spans="1:20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</row>
    <row r="305" spans="1:20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</row>
    <row r="306" spans="1:20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</row>
    <row r="307" spans="1:20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</row>
    <row r="308" spans="1:20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</row>
    <row r="309" spans="1:20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</row>
    <row r="311" spans="1:20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</row>
    <row r="312" spans="1:20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</row>
    <row r="313" spans="1:20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</row>
    <row r="314" spans="1:20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</row>
    <row r="315" spans="1:20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</row>
    <row r="316" spans="1:20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</row>
    <row r="317" spans="1:20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</row>
    <row r="318" spans="1:20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</row>
    <row r="319" spans="1:20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</row>
    <row r="321" spans="1:20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</row>
    <row r="322" spans="1:20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</row>
    <row r="323" spans="1:20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</row>
    <row r="324" spans="1:20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</row>
    <row r="325" spans="1:20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</row>
    <row r="326" spans="1:20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</row>
    <row r="327" spans="1:20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</row>
    <row r="328" spans="1:20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</row>
    <row r="329" spans="1:20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</row>
    <row r="330" spans="1:20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</row>
    <row r="332" spans="1:20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</row>
    <row r="333" spans="1:20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</row>
    <row r="334" spans="1:20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</row>
    <row r="335" spans="1:20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</row>
    <row r="336" spans="1:20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</row>
    <row r="337" spans="1:20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</row>
    <row r="338" spans="1:20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</row>
    <row r="339" spans="1:20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</row>
    <row r="340" spans="1:20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</row>
    <row r="341" spans="1:20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</row>
    <row r="342" spans="1:20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</row>
    <row r="343" spans="1:20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</row>
    <row r="344" spans="1:20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</row>
    <row r="345" spans="1:20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</row>
    <row r="346" spans="1:20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</row>
    <row r="347" spans="1:20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</row>
    <row r="348" spans="1:20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</row>
    <row r="349" spans="1:20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</row>
    <row r="350" spans="1:20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</row>
    <row r="351" spans="1:20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</row>
    <row r="353" spans="1:20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</row>
    <row r="354" spans="1:20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</row>
    <row r="355" spans="1:20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</row>
    <row r="356" spans="1:20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</row>
    <row r="357" spans="1:20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</row>
    <row r="358" spans="1:20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</row>
    <row r="359" spans="1:20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</row>
    <row r="360" spans="1:20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</row>
    <row r="361" spans="1:20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</row>
    <row r="362" spans="1:20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</row>
    <row r="363" spans="1:20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</row>
    <row r="364" spans="1:20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</row>
    <row r="365" spans="1:20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</row>
    <row r="366" spans="1:20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</row>
    <row r="367" spans="1:20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</row>
    <row r="368" spans="1:20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</row>
    <row r="369" spans="1:20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</row>
    <row r="370" spans="1:20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</row>
    <row r="371" spans="1:20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</row>
    <row r="372" spans="1:20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</row>
    <row r="374" spans="1:20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</row>
    <row r="375" spans="1:20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</row>
    <row r="376" spans="1:20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</row>
    <row r="377" spans="1:20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</row>
    <row r="378" spans="1:20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</row>
    <row r="379" spans="1:20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</row>
    <row r="380" spans="1:20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</row>
    <row r="381" spans="1:20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</row>
    <row r="382" spans="1:20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</row>
    <row r="383" spans="1:20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</row>
    <row r="384" spans="1:20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</row>
    <row r="385" spans="1:20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</row>
    <row r="386" spans="1:20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</row>
    <row r="387" spans="1:20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</row>
    <row r="388" spans="1:20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</row>
    <row r="389" spans="1:20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</row>
    <row r="390" spans="1:20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</row>
    <row r="391" spans="1:20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</row>
    <row r="392" spans="1:20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</row>
    <row r="393" spans="1:20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</row>
    <row r="394" spans="1:20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</row>
    <row r="395" spans="1:20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</row>
    <row r="396" spans="1:20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</row>
    <row r="398" spans="1:20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</row>
    <row r="399" spans="1:20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</row>
    <row r="400" spans="1:20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</row>
    <row r="401" spans="1:20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</row>
    <row r="402" spans="1:20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</row>
    <row r="403" spans="1:20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</row>
    <row r="404" spans="1:20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</row>
    <row r="405" spans="1:20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</row>
    <row r="406" spans="1:20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</row>
    <row r="407" spans="1:20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</row>
    <row r="408" spans="1:20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</row>
    <row r="409" spans="1:20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</row>
    <row r="410" spans="1:20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</row>
    <row r="411" spans="1:20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</row>
    <row r="412" spans="1:20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</row>
    <row r="413" spans="1:20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</row>
    <row r="414" spans="1:20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</row>
    <row r="415" spans="1:20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</row>
    <row r="416" spans="1:20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</row>
    <row r="417" spans="1:20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</row>
    <row r="419" spans="1:20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</row>
    <row r="420" spans="1:20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</row>
    <row r="421" spans="1:20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</row>
    <row r="422" spans="1:20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</row>
    <row r="423" spans="1:20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</row>
    <row r="424" spans="1:20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</row>
    <row r="425" spans="1:20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0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</row>
    <row r="427" spans="1:20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</row>
    <row r="428" spans="1:20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</row>
    <row r="429" spans="1:20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</row>
    <row r="430" spans="1:20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</row>
    <row r="431" spans="1:20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</row>
    <row r="432" spans="1:20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</row>
    <row r="433" spans="1:20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</row>
    <row r="434" spans="1:20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</row>
    <row r="435" spans="1:20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</row>
    <row r="436" spans="1:20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</row>
    <row r="437" spans="1:20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</row>
    <row r="438" spans="1:20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</row>
    <row r="440" spans="1:20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</row>
    <row r="441" spans="1:20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</row>
    <row r="442" spans="1:20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</row>
    <row r="443" spans="1:20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</row>
    <row r="444" spans="1:20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</row>
    <row r="445" spans="1:20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</row>
    <row r="446" spans="1:20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</row>
    <row r="447" spans="1:20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</row>
    <row r="448" spans="1:20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</row>
    <row r="449" spans="1:20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</row>
    <row r="450" spans="1:20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</row>
    <row r="451" spans="1:20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</row>
    <row r="452" spans="1:20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</row>
    <row r="453" spans="1:20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</row>
    <row r="454" spans="1:20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</row>
    <row r="455" spans="1:20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</row>
    <row r="456" spans="1:20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</row>
    <row r="457" spans="1:20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</row>
    <row r="458" spans="1:20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</row>
    <row r="459" spans="1:20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</row>
    <row r="461" spans="1:20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</row>
    <row r="462" spans="1:20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</row>
    <row r="463" spans="1:20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</row>
    <row r="464" spans="1:20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</row>
    <row r="465" spans="1:20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</row>
    <row r="466" spans="1:20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</row>
    <row r="467" spans="1:20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</row>
    <row r="468" spans="1:20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</row>
    <row r="469" spans="1:20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</row>
    <row r="470" spans="1:20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</row>
    <row r="471" spans="1:20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</row>
    <row r="472" spans="1:20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</row>
    <row r="473" spans="1:20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</row>
    <row r="474" spans="1:20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</row>
    <row r="475" spans="1:20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</row>
    <row r="476" spans="1:20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</row>
    <row r="477" spans="1:20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</row>
    <row r="478" spans="1:20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</row>
    <row r="480" spans="1:20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</row>
    <row r="482" spans="1:20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</row>
    <row r="483" spans="1:20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</row>
    <row r="484" spans="1:20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</row>
    <row r="485" spans="1:20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</row>
    <row r="486" spans="1:20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</row>
    <row r="487" spans="1:20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</row>
    <row r="488" spans="1:20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</row>
    <row r="489" spans="1:20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</row>
    <row r="490" spans="1:20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</row>
    <row r="491" spans="1:20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</row>
    <row r="492" spans="1:20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</row>
    <row r="493" spans="1:20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</row>
    <row r="494" spans="1:20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</row>
    <row r="495" spans="1:20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</row>
    <row r="496" spans="1:20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</row>
    <row r="497" spans="1:20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</row>
    <row r="498" spans="1:20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</row>
    <row r="499" spans="1:20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</row>
    <row r="500" spans="1:20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</row>
    <row r="501" spans="1:20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</row>
    <row r="503" spans="1:20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</row>
    <row r="504" spans="1:20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</row>
    <row r="505" spans="1:20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</row>
    <row r="506" spans="1:20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</row>
    <row r="507" spans="1:20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</row>
    <row r="508" spans="1:20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</row>
    <row r="509" spans="1:20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</row>
    <row r="510" spans="1:20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</row>
    <row r="511" spans="1:20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</row>
    <row r="512" spans="1:20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</row>
    <row r="513" spans="1:20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</row>
    <row r="514" spans="1:20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</row>
    <row r="515" spans="1:20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</row>
    <row r="516" spans="1:20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</row>
    <row r="517" spans="1:20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</row>
    <row r="518" spans="1:20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</row>
    <row r="519" spans="1:20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</row>
    <row r="520" spans="1:20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</row>
    <row r="521" spans="1:20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</row>
    <row r="522" spans="1:20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</row>
    <row r="523" spans="1:20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</row>
    <row r="524" spans="1:20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</row>
    <row r="525" spans="1:20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</row>
    <row r="527" spans="1:20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</row>
    <row r="528" spans="1:20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</row>
    <row r="529" spans="1:20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</row>
    <row r="530" spans="1:20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</row>
    <row r="531" spans="1:20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0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</row>
    <row r="533" spans="1:20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</row>
    <row r="534" spans="1:20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</row>
    <row r="535" spans="1:20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</row>
    <row r="536" spans="1:20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</row>
    <row r="537" spans="1:20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</row>
    <row r="538" spans="1:20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</row>
    <row r="539" spans="1:20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</row>
    <row r="540" spans="1:20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</row>
    <row r="541" spans="1:20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</row>
    <row r="542" spans="1:20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</row>
    <row r="543" spans="1:20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</row>
    <row r="544" spans="1:20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</row>
    <row r="545" spans="1:20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</row>
    <row r="546" spans="1:20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</row>
    <row r="548" spans="1:20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</row>
    <row r="549" spans="1:20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</row>
    <row r="550" spans="1:20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</row>
    <row r="551" spans="1:20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</row>
    <row r="552" spans="1:20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</row>
    <row r="553" spans="1:20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</row>
    <row r="554" spans="1:20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</row>
    <row r="555" spans="1:20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</row>
    <row r="556" spans="1:20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</row>
    <row r="557" spans="1:20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</row>
    <row r="558" spans="1:20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</row>
    <row r="559" spans="1:20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</row>
    <row r="560" spans="1:20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</row>
    <row r="561" spans="1:20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</row>
    <row r="562" spans="1:20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</row>
    <row r="563" spans="1:20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</row>
    <row r="564" spans="1:20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</row>
    <row r="565" spans="1:20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</row>
    <row r="566" spans="1:20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</row>
    <row r="567" spans="1:20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</row>
    <row r="569" spans="1:20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</row>
    <row r="570" spans="1:20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</row>
    <row r="571" spans="1:20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</row>
    <row r="572" spans="1:20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</row>
    <row r="573" spans="1:20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</row>
    <row r="574" spans="1:20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</row>
    <row r="575" spans="1:20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</row>
    <row r="576" spans="1:20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</row>
    <row r="577" spans="1:20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</row>
    <row r="578" spans="1:20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</row>
    <row r="579" spans="1:20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</row>
    <row r="580" spans="1:20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</row>
    <row r="581" spans="1:20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</row>
    <row r="582" spans="1:20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</row>
    <row r="583" spans="1:20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</row>
    <row r="584" spans="1:20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0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</row>
    <row r="586" spans="1:20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</row>
    <row r="587" spans="1:20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</row>
    <row r="588" spans="1:20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</row>
    <row r="590" spans="1:20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</row>
    <row r="591" spans="1:20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</row>
    <row r="592" spans="1:20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</row>
    <row r="593" spans="1:20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</row>
    <row r="594" spans="1:20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</row>
    <row r="595" spans="1:20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</row>
    <row r="596" spans="1:20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</row>
    <row r="597" spans="1:20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</row>
    <row r="598" spans="1:20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</row>
    <row r="599" spans="1:20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</row>
    <row r="600" spans="1:20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</row>
    <row r="601" spans="1:20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</row>
    <row r="602" spans="1:20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</row>
    <row r="603" spans="1:20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</row>
    <row r="604" spans="1:20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</row>
    <row r="605" spans="1:20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</row>
    <row r="606" spans="1:20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</row>
    <row r="607" spans="1:20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</row>
    <row r="608" spans="1:20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</row>
    <row r="609" spans="1:20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</row>
    <row r="611" spans="1:20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</row>
    <row r="612" spans="1:20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</row>
    <row r="613" spans="1:20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</row>
    <row r="614" spans="1:20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</row>
    <row r="615" spans="1:20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</row>
    <row r="616" spans="1:20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</row>
    <row r="617" spans="1:20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</row>
    <row r="618" spans="1:20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</row>
    <row r="619" spans="1:20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</row>
    <row r="620" spans="1:20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</row>
    <row r="621" spans="1:20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</row>
    <row r="622" spans="1:20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</row>
    <row r="623" spans="1:20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</row>
    <row r="624" spans="1:20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</row>
    <row r="625" spans="1:20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</row>
    <row r="626" spans="1:20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</row>
    <row r="627" spans="1:20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</row>
    <row r="628" spans="1:20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</row>
    <row r="629" spans="1:20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</row>
    <row r="630" spans="1:20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</row>
    <row r="632" spans="1:20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</row>
    <row r="633" spans="1:20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</row>
    <row r="634" spans="1:20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</row>
    <row r="635" spans="1:20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</row>
    <row r="636" spans="1:20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</row>
    <row r="637" spans="1:20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</row>
    <row r="639" spans="1:20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</row>
    <row r="640" spans="1:20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</row>
    <row r="641" spans="1:20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</row>
    <row r="642" spans="1:20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</row>
    <row r="643" spans="1:20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</row>
    <row r="644" spans="1:20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</row>
    <row r="645" spans="1:20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</row>
    <row r="646" spans="1:20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</row>
    <row r="647" spans="1:20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</row>
    <row r="648" spans="1:20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</row>
    <row r="649" spans="1:20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</row>
    <row r="650" spans="1:20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</row>
    <row r="651" spans="1:20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</row>
    <row r="652" spans="1:20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</row>
    <row r="653" spans="1:20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</row>
    <row r="654" spans="1:20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</row>
    <row r="656" spans="1:20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</row>
    <row r="657" spans="1:20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</row>
    <row r="658" spans="1:20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</row>
    <row r="659" spans="1:20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</row>
    <row r="660" spans="1:20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</row>
    <row r="661" spans="1:20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</row>
    <row r="662" spans="1:20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</row>
    <row r="663" spans="1:20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</row>
    <row r="664" spans="1:20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</row>
    <row r="665" spans="1:20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</row>
    <row r="666" spans="1:20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</row>
    <row r="667" spans="1:20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</row>
    <row r="668" spans="1:20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</row>
    <row r="669" spans="1:20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</row>
    <row r="670" spans="1:20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</row>
    <row r="671" spans="1:20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</row>
    <row r="672" spans="1:20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</row>
    <row r="673" spans="1:20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</row>
    <row r="674" spans="1:20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</row>
    <row r="675" spans="1:20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</row>
    <row r="677" spans="1:20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</row>
    <row r="678" spans="1:20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</row>
    <row r="679" spans="1:20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</row>
    <row r="680" spans="1:20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</row>
    <row r="681" spans="1:20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</row>
    <row r="682" spans="1:20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</row>
    <row r="683" spans="1:20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</row>
    <row r="684" spans="1:20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</row>
    <row r="685" spans="1:20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</row>
    <row r="686" spans="1:20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</row>
    <row r="687" spans="1:20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</row>
    <row r="688" spans="1:20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</row>
    <row r="689" spans="1:20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</row>
    <row r="690" spans="1:20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0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</row>
    <row r="692" spans="1:20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</row>
    <row r="693" spans="1:20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</row>
    <row r="694" spans="1:20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</row>
    <row r="695" spans="1:20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</row>
    <row r="696" spans="1:20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</row>
    <row r="698" spans="1:20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</row>
    <row r="699" spans="1:20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</row>
    <row r="700" spans="1:20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</row>
    <row r="701" spans="1:20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</row>
    <row r="702" spans="1:20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</row>
    <row r="703" spans="1:20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</row>
    <row r="704" spans="1:20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</row>
    <row r="705" spans="1:20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</row>
    <row r="706" spans="1:20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</row>
    <row r="707" spans="1:20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</row>
    <row r="708" spans="1:20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</row>
    <row r="709" spans="1:20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</row>
    <row r="710" spans="1:20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</row>
    <row r="711" spans="1:20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</row>
    <row r="712" spans="1:20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</row>
    <row r="713" spans="1:20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</row>
    <row r="714" spans="1:20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</row>
    <row r="715" spans="1:20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</row>
    <row r="716" spans="1:20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</row>
    <row r="717" spans="1:20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</row>
    <row r="719" spans="1:20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</row>
    <row r="720" spans="1:20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</row>
    <row r="721" spans="1:20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</row>
    <row r="722" spans="1:20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</row>
    <row r="723" spans="1:20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</row>
    <row r="724" spans="1:20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</row>
    <row r="725" spans="1:20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</row>
    <row r="726" spans="1:20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</row>
    <row r="727" spans="1:20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</row>
    <row r="728" spans="1:20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</row>
    <row r="729" spans="1:20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</row>
    <row r="730" spans="1:20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</row>
    <row r="731" spans="1:20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</row>
    <row r="732" spans="1:20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</row>
    <row r="733" spans="1:20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</row>
    <row r="734" spans="1:20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</row>
    <row r="735" spans="1:20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</row>
    <row r="736" spans="1:20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</row>
    <row r="737" spans="1:20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</row>
    <row r="738" spans="1:20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</row>
    <row r="740" spans="1:20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</row>
    <row r="741" spans="1:20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</row>
    <row r="742" spans="1:20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</row>
    <row r="743" spans="1:20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0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</row>
    <row r="745" spans="1:20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</row>
    <row r="746" spans="1:20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</row>
    <row r="747" spans="1:20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</row>
    <row r="748" spans="1:20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</row>
    <row r="749" spans="1:20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</row>
    <row r="750" spans="1:20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</row>
    <row r="751" spans="1:20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</row>
    <row r="752" spans="1:20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</row>
    <row r="753" spans="1:20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</row>
    <row r="754" spans="1:20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</row>
    <row r="755" spans="1:20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</row>
    <row r="756" spans="1:20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</row>
    <row r="757" spans="1:20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</row>
    <row r="758" spans="1:20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</row>
    <row r="759" spans="1:20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</row>
    <row r="761" spans="1:20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</row>
    <row r="762" spans="1:20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</row>
    <row r="763" spans="1:20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</row>
    <row r="764" spans="1:20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</row>
    <row r="765" spans="1:20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</row>
    <row r="766" spans="1:20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</row>
    <row r="767" spans="1:20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</row>
    <row r="768" spans="1:20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</row>
    <row r="769" spans="1:20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</row>
    <row r="770" spans="1:20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</row>
    <row r="771" spans="1:20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</row>
    <row r="772" spans="1:20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</row>
    <row r="773" spans="1:20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</row>
    <row r="774" spans="1:20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</row>
    <row r="775" spans="1:20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</row>
    <row r="776" spans="1:20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</row>
    <row r="777" spans="1:20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</row>
    <row r="778" spans="1:20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</row>
    <row r="779" spans="1:20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</row>
    <row r="780" spans="1:20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</row>
    <row r="781" spans="1:20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</row>
    <row r="782" spans="1:20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</row>
    <row r="783" spans="1:20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</row>
    <row r="785" spans="1:20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</row>
    <row r="786" spans="1:20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</row>
    <row r="787" spans="1:20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</row>
    <row r="788" spans="1:20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</row>
    <row r="789" spans="1:20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</row>
    <row r="790" spans="1:20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</row>
    <row r="791" spans="1:20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</row>
    <row r="792" spans="1:20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</row>
    <row r="793" spans="1:20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</row>
    <row r="794" spans="1:20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</row>
    <row r="795" spans="1:20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</row>
    <row r="796" spans="1:20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</row>
    <row r="798" spans="1:20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</row>
    <row r="799" spans="1:20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</row>
    <row r="800" spans="1:20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</row>
    <row r="801" spans="1:20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</row>
    <row r="802" spans="1:20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</row>
    <row r="803" spans="1:20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</row>
    <row r="804" spans="1:20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</row>
    <row r="806" spans="1:20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</row>
    <row r="807" spans="1:20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</row>
    <row r="808" spans="1:20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</row>
    <row r="809" spans="1:20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</row>
    <row r="810" spans="1:20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</row>
    <row r="811" spans="1:20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</row>
    <row r="812" spans="1:20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</row>
    <row r="813" spans="1:20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</row>
    <row r="814" spans="1:20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</row>
    <row r="815" spans="1:20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</row>
    <row r="816" spans="1:20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</row>
    <row r="817" spans="1:20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</row>
    <row r="818" spans="1:20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</row>
    <row r="819" spans="1:20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</row>
    <row r="820" spans="1:20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</row>
    <row r="821" spans="1:20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</row>
    <row r="822" spans="1:20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</row>
    <row r="823" spans="1:20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</row>
    <row r="824" spans="1:20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</row>
    <row r="825" spans="1:20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</row>
    <row r="827" spans="1:20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</row>
    <row r="828" spans="1:20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</row>
    <row r="829" spans="1:20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</row>
    <row r="830" spans="1:20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</row>
    <row r="831" spans="1:20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</row>
    <row r="832" spans="1:20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</row>
    <row r="833" spans="1:20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</row>
    <row r="834" spans="1:20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</row>
    <row r="835" spans="1:20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</row>
    <row r="836" spans="1:20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</row>
    <row r="837" spans="1:20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</row>
    <row r="838" spans="1:20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</row>
    <row r="839" spans="1:20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</row>
    <row r="840" spans="1:20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</row>
    <row r="841" spans="1:20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</row>
    <row r="842" spans="1:20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</row>
    <row r="843" spans="1:20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</row>
    <row r="844" spans="1:20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</row>
    <row r="845" spans="1:20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</row>
    <row r="846" spans="1:20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</row>
    <row r="848" spans="1:20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</row>
    <row r="849" spans="1:20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0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</row>
    <row r="851" spans="1:20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</row>
    <row r="852" spans="1:20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</row>
    <row r="853" spans="1:20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</row>
    <row r="854" spans="1:20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</row>
    <row r="855" spans="1:20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</row>
    <row r="856" spans="1:20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</row>
    <row r="857" spans="1:20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</row>
    <row r="858" spans="1:20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</row>
    <row r="859" spans="1:20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</row>
    <row r="860" spans="1:20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</row>
    <row r="861" spans="1:20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</row>
    <row r="862" spans="1:20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</row>
    <row r="863" spans="1:20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</row>
    <row r="864" spans="1:20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</row>
    <row r="865" spans="1:20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</row>
    <row r="866" spans="1:20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</row>
    <row r="867" spans="1:20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</row>
    <row r="869" spans="1:20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</row>
    <row r="870" spans="1:20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</row>
    <row r="871" spans="1:20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</row>
    <row r="872" spans="1:20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</row>
    <row r="873" spans="1:20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</row>
    <row r="874" spans="1:20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</row>
    <row r="875" spans="1:20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</row>
    <row r="876" spans="1:20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</row>
    <row r="877" spans="1:20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</row>
    <row r="878" spans="1:20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</row>
    <row r="879" spans="1:20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</row>
    <row r="880" spans="1:20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</row>
    <row r="881" spans="1:20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</row>
    <row r="882" spans="1:20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</row>
    <row r="883" spans="1:20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</row>
    <row r="884" spans="1:20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</row>
    <row r="885" spans="1:20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</row>
    <row r="886" spans="1:20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</row>
    <row r="887" spans="1:20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</row>
    <row r="888" spans="1:20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</row>
    <row r="890" spans="1:20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</row>
    <row r="891" spans="1:20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</row>
    <row r="892" spans="1:20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</row>
    <row r="893" spans="1:20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</row>
    <row r="894" spans="1:20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</row>
    <row r="895" spans="1:20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</row>
    <row r="896" spans="1:20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</row>
    <row r="897" spans="1:20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</row>
    <row r="898" spans="1:20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</row>
    <row r="899" spans="1:20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</row>
    <row r="900" spans="1:20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</row>
    <row r="901" spans="1:20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</row>
    <row r="902" spans="1:20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0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</row>
    <row r="904" spans="1:20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</row>
    <row r="905" spans="1:20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</row>
    <row r="906" spans="1:20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</row>
    <row r="907" spans="1:20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</row>
    <row r="908" spans="1:20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</row>
    <row r="909" spans="1:20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</row>
    <row r="910" spans="1:20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</row>
    <row r="911" spans="1:20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</row>
    <row r="912" spans="1:20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1:20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</row>
    <row r="914" spans="1:20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</row>
    <row r="915" spans="1:20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</row>
    <row r="916" spans="1:20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</row>
    <row r="917" spans="1:20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</row>
    <row r="918" spans="1:20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</row>
    <row r="919" spans="1:20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</row>
    <row r="920" spans="1:20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</row>
    <row r="921" spans="1:20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</row>
    <row r="922" spans="1:20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</row>
    <row r="923" spans="1:20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</row>
    <row r="924" spans="1:20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</row>
    <row r="925" spans="1:20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</row>
    <row r="926" spans="1:20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</row>
    <row r="927" spans="1:20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</row>
    <row r="928" spans="1:20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</row>
    <row r="929" spans="1:20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</row>
    <row r="930" spans="1:20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</row>
    <row r="931" spans="1:20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</row>
    <row r="932" spans="1:20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</row>
    <row r="933" spans="1:20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activeCell="C37" sqref="C37"/>
      <selection pane="bottomLeft" activeCell="W4" sqref="W4"/>
    </sheetView>
  </sheetViews>
  <sheetFormatPr defaultColWidth="13.375" defaultRowHeight="15" customHeight="1" x14ac:dyDescent="0.25"/>
  <cols>
    <col min="1" max="1" width="10.875" style="51" bestFit="1" customWidth="1"/>
    <col min="2" max="2" width="4.125" style="51" bestFit="1" customWidth="1"/>
    <col min="3" max="3" width="11" style="51" bestFit="1" customWidth="1"/>
    <col min="4" max="4" width="4.125" style="51" bestFit="1" customWidth="1"/>
    <col min="5" max="5" width="12" style="51" bestFit="1" customWidth="1"/>
    <col min="6" max="6" width="4.125" style="51" bestFit="1" customWidth="1"/>
    <col min="7" max="7" width="14" style="51" bestFit="1" customWidth="1"/>
    <col min="8" max="8" width="4.125" style="51" bestFit="1" customWidth="1"/>
    <col min="9" max="9" width="11.625" style="51" bestFit="1" customWidth="1"/>
    <col min="10" max="10" width="4.125" style="51" bestFit="1" customWidth="1"/>
    <col min="11" max="11" width="12.375" style="51" bestFit="1" customWidth="1"/>
    <col min="12" max="12" width="4.125" style="51" bestFit="1" customWidth="1"/>
    <col min="13" max="13" width="13.875" style="51" bestFit="1" customWidth="1"/>
    <col min="14" max="14" width="4.125" style="51" bestFit="1" customWidth="1"/>
    <col min="15" max="15" width="11.5" style="51" bestFit="1" customWidth="1"/>
    <col min="16" max="16" width="4.125" style="51" bestFit="1" customWidth="1"/>
    <col min="17" max="17" width="11.625" style="51" bestFit="1" customWidth="1"/>
    <col min="18" max="18" width="4.125" style="51" bestFit="1" customWidth="1"/>
    <col min="19" max="19" width="11.125" style="51" bestFit="1" customWidth="1"/>
    <col min="20" max="20" width="4.125" style="51" bestFit="1" customWidth="1"/>
    <col min="21" max="21" width="6.875" style="51" customWidth="1"/>
    <col min="22" max="16384" width="13.375" style="51"/>
  </cols>
  <sheetData>
    <row r="1" spans="1:23" ht="15.75" customHeight="1" thickBot="1" x14ac:dyDescent="0.3">
      <c r="A1" s="364" t="s">
        <v>93</v>
      </c>
      <c r="B1" s="365"/>
      <c r="C1" s="373" t="s">
        <v>94</v>
      </c>
      <c r="D1" s="375"/>
      <c r="E1" s="373" t="s">
        <v>95</v>
      </c>
      <c r="F1" s="374"/>
      <c r="G1" s="376" t="s">
        <v>96</v>
      </c>
      <c r="H1" s="374"/>
      <c r="I1" s="373" t="s">
        <v>97</v>
      </c>
      <c r="J1" s="374"/>
      <c r="K1" s="373" t="s">
        <v>98</v>
      </c>
      <c r="L1" s="374"/>
      <c r="M1" s="373" t="s">
        <v>46</v>
      </c>
      <c r="N1" s="374"/>
      <c r="O1" s="373" t="s">
        <v>124</v>
      </c>
      <c r="P1" s="374"/>
      <c r="Q1" s="373" t="s">
        <v>99</v>
      </c>
      <c r="R1" s="374"/>
      <c r="S1" s="373" t="s">
        <v>48</v>
      </c>
      <c r="T1" s="374"/>
      <c r="U1" s="2"/>
      <c r="V1" s="56"/>
      <c r="W1" s="2" t="s">
        <v>92</v>
      </c>
    </row>
    <row r="2" spans="1:23" ht="15.75" customHeight="1" x14ac:dyDescent="0.25">
      <c r="A2" s="170" t="s">
        <v>15</v>
      </c>
      <c r="B2" s="171">
        <v>513</v>
      </c>
      <c r="C2" s="170" t="s">
        <v>15</v>
      </c>
      <c r="D2" s="172">
        <v>515</v>
      </c>
      <c r="E2" s="170" t="s">
        <v>15</v>
      </c>
      <c r="F2" s="171">
        <v>530</v>
      </c>
      <c r="G2" s="173" t="s">
        <v>15</v>
      </c>
      <c r="H2" s="171">
        <v>526</v>
      </c>
      <c r="I2" s="170" t="s">
        <v>15</v>
      </c>
      <c r="J2" s="171">
        <v>504</v>
      </c>
      <c r="K2" s="170" t="s">
        <v>15</v>
      </c>
      <c r="L2" s="171">
        <v>524</v>
      </c>
      <c r="M2" s="170" t="s">
        <v>15</v>
      </c>
      <c r="N2" s="171">
        <v>501</v>
      </c>
      <c r="O2" s="170" t="s">
        <v>15</v>
      </c>
      <c r="P2" s="171">
        <v>514</v>
      </c>
      <c r="Q2" s="170" t="s">
        <v>15</v>
      </c>
      <c r="R2" s="171">
        <v>502</v>
      </c>
      <c r="S2" s="170" t="s">
        <v>15</v>
      </c>
      <c r="T2" s="171">
        <v>501</v>
      </c>
      <c r="U2" s="2"/>
      <c r="V2" s="208"/>
      <c r="W2" s="2" t="s">
        <v>113</v>
      </c>
    </row>
    <row r="3" spans="1:23" ht="15.75" customHeight="1" x14ac:dyDescent="0.25">
      <c r="A3" s="174" t="s">
        <v>18</v>
      </c>
      <c r="B3" s="175">
        <f>B2-B7-B16-B25-B32</f>
        <v>507</v>
      </c>
      <c r="C3" s="174" t="s">
        <v>19</v>
      </c>
      <c r="D3" s="175">
        <f>D2-D7-D16-D25-D32</f>
        <v>472</v>
      </c>
      <c r="E3" s="174" t="s">
        <v>19</v>
      </c>
      <c r="F3" s="175">
        <f>F2-F7-F16-F25-F32</f>
        <v>530</v>
      </c>
      <c r="G3" s="176" t="s">
        <v>19</v>
      </c>
      <c r="H3" s="175">
        <f>H2-H7-H16-H25-H32</f>
        <v>506</v>
      </c>
      <c r="I3" s="174" t="s">
        <v>19</v>
      </c>
      <c r="J3" s="175">
        <f>J2-J7-J16-J25-J32</f>
        <v>504</v>
      </c>
      <c r="K3" s="174" t="s">
        <v>19</v>
      </c>
      <c r="L3" s="175">
        <f>L2-L7-L16-L25-L32</f>
        <v>524</v>
      </c>
      <c r="M3" s="174" t="s">
        <v>19</v>
      </c>
      <c r="N3" s="175">
        <f>N2-N7-N16-N25-N32</f>
        <v>486</v>
      </c>
      <c r="O3" s="174" t="s">
        <v>19</v>
      </c>
      <c r="P3" s="175">
        <f>P2-P7-P16-P25-P32</f>
        <v>483</v>
      </c>
      <c r="Q3" s="174" t="s">
        <v>19</v>
      </c>
      <c r="R3" s="175">
        <f>R2-R7-R16-R25-R32</f>
        <v>501</v>
      </c>
      <c r="S3" s="174" t="s">
        <v>19</v>
      </c>
      <c r="T3" s="175">
        <f>T2-T7-T16-T25-T32</f>
        <v>501</v>
      </c>
      <c r="U3" s="2"/>
      <c r="V3" s="188"/>
      <c r="W3" s="2" t="s">
        <v>114</v>
      </c>
    </row>
    <row r="4" spans="1:23" ht="15.75" x14ac:dyDescent="0.25">
      <c r="A4" s="291" t="s">
        <v>52</v>
      </c>
      <c r="B4" s="292">
        <v>6</v>
      </c>
      <c r="C4" s="177"/>
      <c r="D4" s="179"/>
      <c r="E4" s="177"/>
      <c r="F4" s="178"/>
      <c r="G4" s="112"/>
      <c r="H4" s="178"/>
      <c r="I4" s="177"/>
      <c r="J4" s="178"/>
      <c r="K4" s="177"/>
      <c r="L4" s="178"/>
      <c r="M4" s="177"/>
      <c r="N4" s="178"/>
      <c r="O4" s="177"/>
      <c r="P4" s="178"/>
      <c r="Q4" s="177"/>
      <c r="R4" s="178"/>
      <c r="S4" s="177"/>
      <c r="T4" s="178"/>
      <c r="U4" s="2"/>
    </row>
    <row r="5" spans="1:23" ht="15.75" x14ac:dyDescent="0.25">
      <c r="A5" s="177"/>
      <c r="B5" s="180"/>
      <c r="C5" s="177"/>
      <c r="D5" s="112"/>
      <c r="E5" s="177"/>
      <c r="F5" s="180"/>
      <c r="G5" s="112"/>
      <c r="H5" s="180"/>
      <c r="I5" s="177"/>
      <c r="J5" s="180"/>
      <c r="K5" s="177"/>
      <c r="L5" s="180"/>
      <c r="M5" s="177"/>
      <c r="N5" s="180"/>
      <c r="O5" s="177"/>
      <c r="P5" s="180"/>
      <c r="Q5" s="177"/>
      <c r="R5" s="180"/>
      <c r="S5" s="177"/>
      <c r="T5" s="180"/>
      <c r="U5" s="2"/>
    </row>
    <row r="6" spans="1:23" ht="15.75" customHeight="1" x14ac:dyDescent="0.25">
      <c r="A6" s="177"/>
      <c r="B6" s="180"/>
      <c r="C6" s="177"/>
      <c r="D6" s="112"/>
      <c r="E6" s="177"/>
      <c r="F6" s="180"/>
      <c r="G6" s="112"/>
      <c r="H6" s="180"/>
      <c r="I6" s="177"/>
      <c r="J6" s="180"/>
      <c r="K6" s="177"/>
      <c r="L6" s="180"/>
      <c r="M6" s="177"/>
      <c r="N6" s="180"/>
      <c r="O6" s="177"/>
      <c r="P6" s="180"/>
      <c r="Q6" s="177"/>
      <c r="R6" s="180"/>
      <c r="S6" s="177"/>
      <c r="T6" s="180"/>
      <c r="U6" s="2"/>
    </row>
    <row r="7" spans="1:23" ht="15.75" customHeight="1" x14ac:dyDescent="0.25">
      <c r="A7" s="181"/>
      <c r="B7" s="182">
        <f>+SUM(B4:B6)</f>
        <v>6</v>
      </c>
      <c r="C7" s="181"/>
      <c r="D7" s="183">
        <f>+SUM(D4:D6)</f>
        <v>0</v>
      </c>
      <c r="E7" s="181"/>
      <c r="F7" s="182">
        <f>+SUM(F4:F6)</f>
        <v>0</v>
      </c>
      <c r="G7" s="184"/>
      <c r="H7" s="182">
        <f>+SUM(H4:H6)</f>
        <v>0</v>
      </c>
      <c r="I7" s="181"/>
      <c r="J7" s="182">
        <f>+SUM(J4:J6)</f>
        <v>0</v>
      </c>
      <c r="K7" s="181"/>
      <c r="L7" s="182">
        <f>+SUM(L4:L6)</f>
        <v>0</v>
      </c>
      <c r="M7" s="181"/>
      <c r="N7" s="182">
        <f>+SUM(N4:N6)</f>
        <v>0</v>
      </c>
      <c r="O7" s="181"/>
      <c r="P7" s="182">
        <f>+SUM(P4:P6)</f>
        <v>0</v>
      </c>
      <c r="Q7" s="181"/>
      <c r="R7" s="182">
        <f>+SUM(R4:R6)</f>
        <v>0</v>
      </c>
      <c r="S7" s="181"/>
      <c r="T7" s="182">
        <f>+SUM(T4:T6)</f>
        <v>0</v>
      </c>
      <c r="U7" s="2"/>
    </row>
    <row r="8" spans="1:23" ht="15.75" x14ac:dyDescent="0.25">
      <c r="A8" s="177"/>
      <c r="B8" s="180"/>
      <c r="C8" s="177"/>
      <c r="D8" s="179"/>
      <c r="E8" s="177"/>
      <c r="F8" s="178"/>
      <c r="G8" s="112"/>
      <c r="H8" s="178"/>
      <c r="I8" s="177"/>
      <c r="J8" s="180"/>
      <c r="K8" s="177"/>
      <c r="L8" s="178"/>
      <c r="M8" s="177"/>
      <c r="N8" s="180"/>
      <c r="O8" s="291" t="s">
        <v>106</v>
      </c>
      <c r="P8" s="292">
        <v>6</v>
      </c>
      <c r="Q8" s="291" t="s">
        <v>101</v>
      </c>
      <c r="R8" s="292">
        <v>1</v>
      </c>
      <c r="S8" s="177"/>
      <c r="T8" s="180"/>
      <c r="U8" s="2"/>
    </row>
    <row r="9" spans="1:23" ht="15.75" x14ac:dyDescent="0.25">
      <c r="A9" s="177"/>
      <c r="B9" s="180"/>
      <c r="C9" s="177"/>
      <c r="D9" s="112"/>
      <c r="E9" s="177"/>
      <c r="F9" s="178"/>
      <c r="G9" s="112"/>
      <c r="H9" s="180"/>
      <c r="I9" s="177"/>
      <c r="J9" s="180"/>
      <c r="K9" s="177"/>
      <c r="L9" s="180"/>
      <c r="M9" s="177"/>
      <c r="N9" s="180"/>
      <c r="O9" s="177"/>
      <c r="P9" s="180"/>
      <c r="Q9" s="177"/>
      <c r="R9" s="180"/>
      <c r="S9" s="177"/>
      <c r="T9" s="180"/>
      <c r="U9" s="2"/>
    </row>
    <row r="10" spans="1:23" ht="15.75" x14ac:dyDescent="0.25">
      <c r="A10" s="112"/>
      <c r="B10" s="112"/>
      <c r="C10" s="177"/>
      <c r="D10" s="180"/>
      <c r="E10" s="177"/>
      <c r="F10" s="180"/>
      <c r="G10" s="177"/>
      <c r="H10" s="180"/>
      <c r="I10" s="177"/>
      <c r="J10" s="180"/>
      <c r="K10" s="185"/>
      <c r="L10" s="180"/>
      <c r="M10" s="177"/>
      <c r="N10" s="180"/>
      <c r="O10" s="177"/>
      <c r="P10" s="180"/>
      <c r="Q10" s="177"/>
      <c r="R10" s="180"/>
      <c r="S10" s="177"/>
      <c r="T10" s="180"/>
      <c r="U10" s="2"/>
    </row>
    <row r="11" spans="1:23" ht="15.75" x14ac:dyDescent="0.25">
      <c r="A11" s="177"/>
      <c r="B11" s="180"/>
      <c r="C11" s="177"/>
      <c r="D11" s="112"/>
      <c r="E11" s="177"/>
      <c r="F11" s="180"/>
      <c r="G11" s="177"/>
      <c r="H11" s="112"/>
      <c r="I11" s="177"/>
      <c r="J11" s="180"/>
      <c r="K11" s="177"/>
      <c r="L11" s="180"/>
      <c r="M11" s="177"/>
      <c r="N11" s="180"/>
      <c r="O11" s="177"/>
      <c r="P11" s="180"/>
      <c r="Q11" s="177"/>
      <c r="R11" s="180"/>
      <c r="S11" s="177"/>
      <c r="T11" s="180"/>
      <c r="U11" s="2"/>
    </row>
    <row r="12" spans="1:23" ht="15.75" x14ac:dyDescent="0.25">
      <c r="A12" s="177"/>
      <c r="B12" s="180"/>
      <c r="C12" s="177"/>
      <c r="D12" s="112"/>
      <c r="E12" s="177"/>
      <c r="F12" s="180"/>
      <c r="G12" s="112"/>
      <c r="H12" s="180"/>
      <c r="I12" s="177"/>
      <c r="J12" s="180"/>
      <c r="K12" s="177"/>
      <c r="L12" s="180"/>
      <c r="M12" s="177"/>
      <c r="N12" s="180"/>
      <c r="O12" s="177"/>
      <c r="P12" s="180"/>
      <c r="Q12" s="177"/>
      <c r="R12" s="180"/>
      <c r="S12" s="177"/>
      <c r="T12" s="180"/>
      <c r="U12" s="2"/>
    </row>
    <row r="13" spans="1:23" ht="15.75" x14ac:dyDescent="0.25">
      <c r="A13" s="177"/>
      <c r="B13" s="180"/>
      <c r="C13" s="112"/>
      <c r="D13" s="180"/>
      <c r="E13" s="177"/>
      <c r="F13" s="180"/>
      <c r="G13" s="112"/>
      <c r="H13" s="180"/>
      <c r="I13" s="177"/>
      <c r="J13" s="180"/>
      <c r="K13" s="177"/>
      <c r="L13" s="180"/>
      <c r="M13" s="177"/>
      <c r="N13" s="180"/>
      <c r="O13" s="177"/>
      <c r="P13" s="180"/>
      <c r="Q13" s="177"/>
      <c r="R13" s="180"/>
      <c r="S13" s="177"/>
      <c r="T13" s="180"/>
      <c r="U13" s="2"/>
    </row>
    <row r="14" spans="1:23" ht="15.75" x14ac:dyDescent="0.25">
      <c r="A14" s="177"/>
      <c r="B14" s="180"/>
      <c r="C14" s="91"/>
      <c r="D14" s="91"/>
      <c r="E14" s="177"/>
      <c r="F14" s="180"/>
      <c r="G14" s="112"/>
      <c r="H14" s="180"/>
      <c r="I14" s="177"/>
      <c r="J14" s="180"/>
      <c r="K14" s="177"/>
      <c r="L14" s="180"/>
      <c r="M14" s="177"/>
      <c r="N14" s="180"/>
      <c r="O14" s="177"/>
      <c r="P14" s="180"/>
      <c r="Q14" s="177"/>
      <c r="R14" s="180"/>
      <c r="S14" s="177"/>
      <c r="T14" s="180"/>
      <c r="U14" s="2"/>
    </row>
    <row r="15" spans="1:23" ht="15.75" customHeight="1" x14ac:dyDescent="0.25">
      <c r="A15" s="177"/>
      <c r="B15" s="180"/>
      <c r="C15" s="177"/>
      <c r="D15" s="112"/>
      <c r="E15" s="177"/>
      <c r="F15" s="180"/>
      <c r="G15" s="112"/>
      <c r="H15" s="180"/>
      <c r="I15" s="177"/>
      <c r="J15" s="180"/>
      <c r="K15" s="177"/>
      <c r="L15" s="180"/>
      <c r="M15" s="177"/>
      <c r="N15" s="180"/>
      <c r="O15" s="177"/>
      <c r="P15" s="180"/>
      <c r="Q15" s="177"/>
      <c r="R15" s="180"/>
      <c r="S15" s="177"/>
      <c r="T15" s="180"/>
      <c r="U15" s="2"/>
    </row>
    <row r="16" spans="1:23" ht="15.75" customHeight="1" x14ac:dyDescent="0.25">
      <c r="A16" s="181"/>
      <c r="B16" s="182">
        <f>+SUM(B8:B15)</f>
        <v>0</v>
      </c>
      <c r="C16" s="181"/>
      <c r="D16" s="183">
        <f>+SUM(D8:D15)</f>
        <v>0</v>
      </c>
      <c r="E16" s="181"/>
      <c r="F16" s="182">
        <f>+SUM(F8:F15)</f>
        <v>0</v>
      </c>
      <c r="G16" s="184"/>
      <c r="H16" s="182">
        <f>+SUM(H8:H15)</f>
        <v>0</v>
      </c>
      <c r="I16" s="181"/>
      <c r="J16" s="182">
        <f>+SUM(J8:J15)</f>
        <v>0</v>
      </c>
      <c r="K16" s="181"/>
      <c r="L16" s="182">
        <f>+SUM(L8:L15)</f>
        <v>0</v>
      </c>
      <c r="M16" s="181"/>
      <c r="N16" s="182">
        <f>+SUM(N8:N15)</f>
        <v>0</v>
      </c>
      <c r="O16" s="181"/>
      <c r="P16" s="182">
        <f>+SUM(P8:P15)</f>
        <v>6</v>
      </c>
      <c r="Q16" s="181"/>
      <c r="R16" s="182">
        <f>+SUM(R8:R15)</f>
        <v>1</v>
      </c>
      <c r="S16" s="181"/>
      <c r="T16" s="182">
        <f>+SUM(T8:T15)</f>
        <v>0</v>
      </c>
      <c r="U16" s="2"/>
    </row>
    <row r="17" spans="1:21" ht="15.75" x14ac:dyDescent="0.25">
      <c r="A17" s="177"/>
      <c r="B17" s="180"/>
      <c r="C17" s="291" t="s">
        <v>72</v>
      </c>
      <c r="D17" s="292">
        <v>11</v>
      </c>
      <c r="E17" s="177"/>
      <c r="F17" s="178"/>
      <c r="G17" s="291" t="s">
        <v>81</v>
      </c>
      <c r="H17" s="292">
        <v>20</v>
      </c>
      <c r="I17" s="177"/>
      <c r="J17" s="178"/>
      <c r="K17" s="177"/>
      <c r="L17" s="178"/>
      <c r="M17" s="177"/>
      <c r="N17" s="180"/>
      <c r="O17" s="177"/>
      <c r="P17" s="180"/>
      <c r="Q17" s="177"/>
      <c r="R17" s="180"/>
      <c r="S17" s="177"/>
      <c r="T17" s="180"/>
      <c r="U17" s="2"/>
    </row>
    <row r="18" spans="1:21" ht="15.75" x14ac:dyDescent="0.25">
      <c r="A18" s="177"/>
      <c r="B18" s="180"/>
      <c r="C18" s="177"/>
      <c r="D18" s="112"/>
      <c r="E18" s="177"/>
      <c r="F18" s="178"/>
      <c r="G18" s="112"/>
      <c r="H18" s="180"/>
      <c r="I18" s="177"/>
      <c r="J18" s="180"/>
      <c r="K18" s="177"/>
      <c r="L18" s="180"/>
      <c r="M18" s="177"/>
      <c r="N18" s="180"/>
      <c r="O18" s="177"/>
      <c r="P18" s="180"/>
      <c r="Q18" s="177"/>
      <c r="R18" s="180"/>
      <c r="S18" s="177"/>
      <c r="T18" s="180"/>
      <c r="U18" s="2"/>
    </row>
    <row r="19" spans="1:21" ht="15.75" x14ac:dyDescent="0.25">
      <c r="A19" s="177"/>
      <c r="B19" s="180"/>
      <c r="C19" s="177"/>
      <c r="D19" s="112"/>
      <c r="E19" s="177"/>
      <c r="F19" s="180"/>
      <c r="G19" s="112"/>
      <c r="H19" s="180"/>
      <c r="I19" s="177"/>
      <c r="J19" s="180"/>
      <c r="K19" s="177"/>
      <c r="L19" s="180"/>
      <c r="M19" s="177"/>
      <c r="N19" s="180"/>
      <c r="O19" s="177"/>
      <c r="P19" s="180"/>
      <c r="Q19" s="177"/>
      <c r="R19" s="180"/>
      <c r="S19" s="177"/>
      <c r="T19" s="180"/>
      <c r="U19" s="2"/>
    </row>
    <row r="20" spans="1:21" ht="15.75" x14ac:dyDescent="0.25">
      <c r="A20" s="177"/>
      <c r="B20" s="180"/>
      <c r="C20" s="177"/>
      <c r="D20" s="112"/>
      <c r="E20" s="177"/>
      <c r="F20" s="180"/>
      <c r="G20" s="112"/>
      <c r="H20" s="180"/>
      <c r="I20" s="177"/>
      <c r="J20" s="180"/>
      <c r="K20" s="185"/>
      <c r="L20" s="180"/>
      <c r="M20" s="177"/>
      <c r="N20" s="180"/>
      <c r="O20" s="177"/>
      <c r="P20" s="180"/>
      <c r="Q20" s="177"/>
      <c r="R20" s="180"/>
      <c r="S20" s="177"/>
      <c r="T20" s="180"/>
      <c r="U20" s="2"/>
    </row>
    <row r="21" spans="1:21" ht="15.75" x14ac:dyDescent="0.25">
      <c r="A21" s="112"/>
      <c r="B21" s="112"/>
      <c r="C21" s="177"/>
      <c r="D21" s="180"/>
      <c r="E21" s="177"/>
      <c r="F21" s="180"/>
      <c r="G21" s="177"/>
      <c r="H21" s="180"/>
      <c r="I21" s="177"/>
      <c r="J21" s="180"/>
      <c r="K21" s="185"/>
      <c r="L21" s="180"/>
      <c r="M21" s="177"/>
      <c r="N21" s="180"/>
      <c r="O21" s="177"/>
      <c r="P21" s="180"/>
      <c r="Q21" s="177"/>
      <c r="R21" s="180"/>
      <c r="S21" s="177"/>
      <c r="T21" s="180"/>
      <c r="U21" s="2"/>
    </row>
    <row r="22" spans="1:21" ht="15.75" x14ac:dyDescent="0.25">
      <c r="A22" s="177"/>
      <c r="B22" s="180"/>
      <c r="C22" s="177"/>
      <c r="D22" s="112"/>
      <c r="E22" s="177"/>
      <c r="F22" s="180"/>
      <c r="G22" s="112"/>
      <c r="H22" s="180"/>
      <c r="I22" s="177"/>
      <c r="J22" s="180"/>
      <c r="K22" s="177"/>
      <c r="L22" s="180"/>
      <c r="M22" s="177"/>
      <c r="N22" s="180"/>
      <c r="O22" s="177"/>
      <c r="P22" s="180"/>
      <c r="Q22" s="177"/>
      <c r="R22" s="180"/>
      <c r="S22" s="177"/>
      <c r="T22" s="180"/>
      <c r="U22" s="2"/>
    </row>
    <row r="23" spans="1:21" ht="15.75" x14ac:dyDescent="0.25">
      <c r="A23" s="177"/>
      <c r="B23" s="180"/>
      <c r="C23" s="177"/>
      <c r="D23" s="112"/>
      <c r="E23" s="177"/>
      <c r="F23" s="180"/>
      <c r="G23" s="112"/>
      <c r="H23" s="180"/>
      <c r="I23" s="177"/>
      <c r="J23" s="180"/>
      <c r="K23" s="177"/>
      <c r="L23" s="180"/>
      <c r="M23" s="177"/>
      <c r="N23" s="180"/>
      <c r="O23" s="177"/>
      <c r="P23" s="180"/>
      <c r="Q23" s="177"/>
      <c r="R23" s="180"/>
      <c r="S23" s="177"/>
      <c r="T23" s="180"/>
      <c r="U23" s="2"/>
    </row>
    <row r="24" spans="1:21" ht="15.75" customHeight="1" x14ac:dyDescent="0.25">
      <c r="A24" s="177"/>
      <c r="B24" s="180"/>
      <c r="C24" s="177"/>
      <c r="D24" s="112"/>
      <c r="E24" s="177"/>
      <c r="F24" s="180"/>
      <c r="G24" s="112"/>
      <c r="H24" s="180"/>
      <c r="I24" s="177"/>
      <c r="J24" s="180"/>
      <c r="K24" s="177"/>
      <c r="L24" s="180"/>
      <c r="M24" s="177"/>
      <c r="N24" s="180"/>
      <c r="O24" s="177"/>
      <c r="P24" s="180"/>
      <c r="Q24" s="177"/>
      <c r="R24" s="180"/>
      <c r="S24" s="177"/>
      <c r="T24" s="180"/>
      <c r="U24" s="2"/>
    </row>
    <row r="25" spans="1:21" ht="15.75" customHeight="1" x14ac:dyDescent="0.25">
      <c r="A25" s="181"/>
      <c r="B25" s="182">
        <f>+SUM(B17:B24)</f>
        <v>0</v>
      </c>
      <c r="C25" s="181"/>
      <c r="D25" s="183">
        <f>+SUM(D17:D24)</f>
        <v>11</v>
      </c>
      <c r="E25" s="181"/>
      <c r="F25" s="182">
        <f>+SUM(F17:F24)</f>
        <v>0</v>
      </c>
      <c r="G25" s="184"/>
      <c r="H25" s="182">
        <f>+SUM(H17:H24)</f>
        <v>20</v>
      </c>
      <c r="I25" s="181"/>
      <c r="J25" s="182">
        <f>+SUM(J17:J24)</f>
        <v>0</v>
      </c>
      <c r="K25" s="181"/>
      <c r="L25" s="182">
        <f>+SUM(L17:L24)</f>
        <v>0</v>
      </c>
      <c r="M25" s="181"/>
      <c r="N25" s="182">
        <f>+SUM(N17:N24)+8</f>
        <v>8</v>
      </c>
      <c r="O25" s="181"/>
      <c r="P25" s="182">
        <f>+SUM(P17:P24)</f>
        <v>0</v>
      </c>
      <c r="Q25" s="181"/>
      <c r="R25" s="182">
        <f>+SUM(R17:R24)</f>
        <v>0</v>
      </c>
      <c r="S25" s="181"/>
      <c r="T25" s="182">
        <f>+SUM(T17:T24)</f>
        <v>0</v>
      </c>
      <c r="U25" s="2"/>
    </row>
    <row r="26" spans="1:21" ht="15.75" x14ac:dyDescent="0.25">
      <c r="A26" s="177"/>
      <c r="B26" s="180"/>
      <c r="C26" s="291" t="s">
        <v>76</v>
      </c>
      <c r="D26" s="292">
        <v>32</v>
      </c>
      <c r="E26" s="177"/>
      <c r="F26" s="180"/>
      <c r="G26" s="112"/>
      <c r="H26" s="180"/>
      <c r="I26" s="177"/>
      <c r="J26" s="180"/>
      <c r="K26" s="177"/>
      <c r="L26" s="178"/>
      <c r="M26" s="291" t="s">
        <v>80</v>
      </c>
      <c r="N26" s="292">
        <v>7</v>
      </c>
      <c r="O26" s="291" t="s">
        <v>78</v>
      </c>
      <c r="P26" s="292">
        <v>25</v>
      </c>
      <c r="Q26" s="177"/>
      <c r="R26" s="180"/>
      <c r="S26" s="177"/>
      <c r="T26" s="180"/>
      <c r="U26" s="2"/>
    </row>
    <row r="27" spans="1:21" ht="15.75" x14ac:dyDescent="0.25">
      <c r="A27" s="177"/>
      <c r="B27" s="180"/>
      <c r="C27" s="177"/>
      <c r="D27" s="112"/>
      <c r="E27" s="177"/>
      <c r="F27" s="180"/>
      <c r="G27" s="112"/>
      <c r="H27" s="180"/>
      <c r="I27" s="177"/>
      <c r="J27" s="180"/>
      <c r="K27" s="177"/>
      <c r="L27" s="180"/>
      <c r="M27" s="177"/>
      <c r="N27" s="180"/>
      <c r="O27" s="177"/>
      <c r="P27" s="180"/>
      <c r="Q27" s="177"/>
      <c r="R27" s="180"/>
      <c r="S27" s="177"/>
      <c r="T27" s="180"/>
      <c r="U27" s="2"/>
    </row>
    <row r="28" spans="1:21" ht="15.75" x14ac:dyDescent="0.25">
      <c r="A28" s="177"/>
      <c r="B28" s="180"/>
      <c r="C28" s="177"/>
      <c r="D28" s="112"/>
      <c r="E28" s="177"/>
      <c r="F28" s="180"/>
      <c r="G28" s="112"/>
      <c r="H28" s="180"/>
      <c r="I28" s="177"/>
      <c r="J28" s="180"/>
      <c r="K28" s="177"/>
      <c r="L28" s="180"/>
      <c r="M28" s="177"/>
      <c r="N28" s="180"/>
      <c r="O28" s="177"/>
      <c r="P28" s="180"/>
      <c r="Q28" s="177"/>
      <c r="R28" s="180"/>
      <c r="S28" s="177"/>
      <c r="T28" s="180"/>
      <c r="U28" s="2"/>
    </row>
    <row r="29" spans="1:21" ht="15.75" x14ac:dyDescent="0.25">
      <c r="A29" s="112"/>
      <c r="B29" s="112"/>
      <c r="C29" s="177"/>
      <c r="D29" s="180"/>
      <c r="E29" s="177"/>
      <c r="F29" s="180"/>
      <c r="G29" s="177"/>
      <c r="H29" s="180"/>
      <c r="I29" s="177"/>
      <c r="J29" s="180"/>
      <c r="K29" s="185"/>
      <c r="L29" s="180"/>
      <c r="M29" s="177"/>
      <c r="N29" s="180"/>
      <c r="O29" s="177"/>
      <c r="P29" s="180"/>
      <c r="Q29" s="177"/>
      <c r="R29" s="180"/>
      <c r="S29" s="177"/>
      <c r="T29" s="180"/>
      <c r="U29" s="2"/>
    </row>
    <row r="30" spans="1:21" ht="15.75" x14ac:dyDescent="0.25">
      <c r="A30" s="177"/>
      <c r="B30" s="180"/>
      <c r="C30" s="177"/>
      <c r="D30" s="112"/>
      <c r="E30" s="177"/>
      <c r="F30" s="180"/>
      <c r="G30" s="112"/>
      <c r="H30" s="180"/>
      <c r="I30" s="177"/>
      <c r="J30" s="180"/>
      <c r="K30" s="177"/>
      <c r="L30" s="180"/>
      <c r="M30" s="177"/>
      <c r="N30" s="180"/>
      <c r="O30" s="177"/>
      <c r="P30" s="180"/>
      <c r="Q30" s="177"/>
      <c r="R30" s="180"/>
      <c r="S30" s="177"/>
      <c r="T30" s="180"/>
      <c r="U30" s="2"/>
    </row>
    <row r="31" spans="1:21" ht="15.75" customHeight="1" x14ac:dyDescent="0.25">
      <c r="A31" s="177"/>
      <c r="B31" s="180"/>
      <c r="C31" s="177"/>
      <c r="D31" s="112"/>
      <c r="E31" s="177"/>
      <c r="F31" s="180"/>
      <c r="G31" s="112"/>
      <c r="H31" s="180"/>
      <c r="I31" s="177"/>
      <c r="J31" s="180"/>
      <c r="K31" s="177"/>
      <c r="L31" s="180"/>
      <c r="M31" s="177"/>
      <c r="N31" s="180"/>
      <c r="O31" s="177"/>
      <c r="P31" s="180"/>
      <c r="Q31" s="177"/>
      <c r="R31" s="180"/>
      <c r="S31" s="177"/>
      <c r="T31" s="180"/>
      <c r="U31" s="2"/>
    </row>
    <row r="32" spans="1:21" ht="15.75" customHeight="1" x14ac:dyDescent="0.25">
      <c r="A32" s="181"/>
      <c r="B32" s="182">
        <f>+SUM(B26:B31)</f>
        <v>0</v>
      </c>
      <c r="C32" s="181"/>
      <c r="D32" s="183">
        <f>+SUM(D26:D31)</f>
        <v>32</v>
      </c>
      <c r="E32" s="181"/>
      <c r="F32" s="182">
        <f>+SUM(F26:F31)</f>
        <v>0</v>
      </c>
      <c r="G32" s="184"/>
      <c r="H32" s="182">
        <f>+SUM(H26:H31)</f>
        <v>0</v>
      </c>
      <c r="I32" s="181"/>
      <c r="J32" s="182">
        <f>+SUM(J26:J31)</f>
        <v>0</v>
      </c>
      <c r="K32" s="181"/>
      <c r="L32" s="182">
        <f>+SUM(L26:L31)</f>
        <v>0</v>
      </c>
      <c r="M32" s="181"/>
      <c r="N32" s="182">
        <f>+SUM(N26:N31)</f>
        <v>7</v>
      </c>
      <c r="O32" s="181"/>
      <c r="P32" s="182">
        <f>+SUM(P26:P31)</f>
        <v>25</v>
      </c>
      <c r="Q32" s="181"/>
      <c r="R32" s="182">
        <f>+SUM(R26:R31)</f>
        <v>0</v>
      </c>
      <c r="S32" s="181"/>
      <c r="T32" s="182">
        <f>+SUM(T26:T31)</f>
        <v>0</v>
      </c>
      <c r="U32" s="2"/>
    </row>
    <row r="33" spans="1:21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x14ac:dyDescent="0.25">
      <c r="A34" s="2"/>
      <c r="B34" s="2"/>
      <c r="C34" s="50"/>
      <c r="D34" s="50"/>
      <c r="E34" s="50"/>
      <c r="F34" s="50"/>
      <c r="G34" s="2"/>
      <c r="H34" s="2"/>
      <c r="I34" s="50"/>
      <c r="J34" s="50"/>
      <c r="K34" s="2"/>
      <c r="L34" s="2"/>
      <c r="M34" s="2"/>
      <c r="N34" s="2"/>
      <c r="O34" s="50"/>
      <c r="P34" s="50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50"/>
      <c r="F35" s="50"/>
      <c r="G35" s="2"/>
      <c r="H35" s="2"/>
      <c r="I35" s="50"/>
      <c r="J35" s="2"/>
      <c r="K35" s="45"/>
      <c r="L35" s="2"/>
      <c r="M35" s="2"/>
      <c r="N35" s="2"/>
      <c r="O35" s="50"/>
      <c r="P35" s="50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L23" activeCellId="1" sqref="K3:N12 L2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RoseProm!B3</f>
        <v>11</v>
      </c>
      <c r="D3" s="3"/>
      <c r="E3" s="4"/>
      <c r="F3" s="5"/>
      <c r="G3" s="5"/>
      <c r="H3" s="5"/>
      <c r="I3" s="5"/>
      <c r="J3" s="5"/>
      <c r="K3" s="3">
        <f>SvincoliP!$B$15</f>
        <v>0</v>
      </c>
      <c r="L3" s="11">
        <f>SvincoliP!$B$29</f>
        <v>0</v>
      </c>
      <c r="M3" s="3">
        <f>SvincoliP!$B$45</f>
        <v>0</v>
      </c>
      <c r="N3" s="11">
        <f>SvincoliP!$B$59</f>
        <v>0</v>
      </c>
      <c r="O3" s="131">
        <f>C3+D3+E3+F3+G3+H3+I3+J3+K3-L3</f>
        <v>11</v>
      </c>
      <c r="P3" s="15">
        <f t="shared" ref="P3:P12" si="0">C3+D3+E3+F3+G3+H3+I3+J3+K3-L3+M3-N3</f>
        <v>11</v>
      </c>
      <c r="Q3" s="53">
        <f>ROUNDDOWN(P3/3,0)</f>
        <v>3</v>
      </c>
      <c r="R3" s="16"/>
    </row>
    <row r="4" spans="1:23" ht="16.5" thickBot="1" x14ac:dyDescent="0.3">
      <c r="A4" s="17">
        <v>2</v>
      </c>
      <c r="B4" s="17"/>
      <c r="C4" s="35">
        <f>RoseProm!H3</f>
        <v>0</v>
      </c>
      <c r="D4" s="17"/>
      <c r="E4" s="20"/>
      <c r="F4" s="16"/>
      <c r="G4" s="16"/>
      <c r="H4" s="16"/>
      <c r="I4" s="16"/>
      <c r="J4" s="16"/>
      <c r="K4" s="17">
        <f>SvincoliP!$D$15</f>
        <v>0</v>
      </c>
      <c r="L4" s="21">
        <f>SvincoliP!$D$29</f>
        <v>0</v>
      </c>
      <c r="M4" s="17">
        <f>SvincoliP!$D$45</f>
        <v>0</v>
      </c>
      <c r="N4" s="21">
        <f>SvincoliP!$D$59</f>
        <v>0</v>
      </c>
      <c r="O4" s="132">
        <f t="shared" ref="O4:O12" si="1">C4+D4+E4+F4+G4+H4+I4+J4+K4-L4</f>
        <v>0</v>
      </c>
      <c r="P4" s="23">
        <f t="shared" si="0"/>
        <v>0</v>
      </c>
      <c r="Q4" s="54">
        <f t="shared" ref="Q4:Q12" si="2">ROUNDDOWN(P4/3,0)</f>
        <v>0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RoseProm!D3</f>
        <v>30</v>
      </c>
      <c r="D5" s="17"/>
      <c r="E5" s="20"/>
      <c r="F5" s="16"/>
      <c r="G5" s="16"/>
      <c r="H5" s="16"/>
      <c r="I5" s="16"/>
      <c r="J5" s="16"/>
      <c r="K5" s="17">
        <f>SvincoliP!$F$15</f>
        <v>0</v>
      </c>
      <c r="L5" s="21">
        <f>SvincoliP!$F$29</f>
        <v>0</v>
      </c>
      <c r="M5" s="17">
        <f>SvincoliP!$F$45</f>
        <v>0</v>
      </c>
      <c r="N5" s="21">
        <f>SvincoliP!$F$59</f>
        <v>0</v>
      </c>
      <c r="O5" s="132">
        <f t="shared" si="1"/>
        <v>30</v>
      </c>
      <c r="P5" s="23">
        <f t="shared" si="0"/>
        <v>30</v>
      </c>
      <c r="Q5" s="54">
        <f t="shared" si="2"/>
        <v>10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RoseProm!R3</f>
        <v>4</v>
      </c>
      <c r="D6" s="17"/>
      <c r="E6" s="20"/>
      <c r="F6" s="16"/>
      <c r="G6" s="16"/>
      <c r="H6" s="16"/>
      <c r="I6" s="16"/>
      <c r="J6" s="16"/>
      <c r="K6" s="17">
        <f>SvincoliP!$H$15</f>
        <v>0</v>
      </c>
      <c r="L6" s="21">
        <f>SvincoliP!$H$29</f>
        <v>0</v>
      </c>
      <c r="M6" s="17">
        <f>SvincoliP!$H$45</f>
        <v>0</v>
      </c>
      <c r="N6" s="21">
        <f>SvincoliP!$H$59</f>
        <v>0</v>
      </c>
      <c r="O6" s="132">
        <f t="shared" si="1"/>
        <v>4</v>
      </c>
      <c r="P6" s="23">
        <f t="shared" si="0"/>
        <v>4</v>
      </c>
      <c r="Q6" s="54">
        <f t="shared" si="2"/>
        <v>1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RoseProm!P3</f>
        <v>1</v>
      </c>
      <c r="D7" s="17"/>
      <c r="E7" s="20"/>
      <c r="F7" s="16"/>
      <c r="G7" s="16"/>
      <c r="H7" s="16"/>
      <c r="I7" s="16"/>
      <c r="J7" s="16"/>
      <c r="K7" s="17">
        <f>SvincoliP!$J$15</f>
        <v>0</v>
      </c>
      <c r="L7" s="21">
        <f>SvincoliP!$J$29</f>
        <v>0</v>
      </c>
      <c r="M7" s="17">
        <f>SvincoliP!$J$45</f>
        <v>0</v>
      </c>
      <c r="N7" s="21">
        <f>SvincoliP!$J$59</f>
        <v>0</v>
      </c>
      <c r="O7" s="132">
        <f t="shared" si="1"/>
        <v>1</v>
      </c>
      <c r="P7" s="23">
        <f t="shared" si="0"/>
        <v>1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RoseProm!F3</f>
        <v>25</v>
      </c>
      <c r="D8" s="17"/>
      <c r="E8" s="20"/>
      <c r="F8" s="16"/>
      <c r="G8" s="16"/>
      <c r="H8" s="16"/>
      <c r="I8" s="16"/>
      <c r="J8" s="16"/>
      <c r="K8" s="17">
        <f>SvincoliP!$L$15</f>
        <v>0</v>
      </c>
      <c r="L8" s="21">
        <f>SvincoliP!$L$29</f>
        <v>0</v>
      </c>
      <c r="M8" s="17">
        <f>SvincoliP!$L$45</f>
        <v>0</v>
      </c>
      <c r="N8" s="21">
        <f>SvincoliP!$L$59</f>
        <v>0</v>
      </c>
      <c r="O8" s="132">
        <f t="shared" si="1"/>
        <v>25</v>
      </c>
      <c r="P8" s="23">
        <f t="shared" si="0"/>
        <v>25</v>
      </c>
      <c r="Q8" s="54">
        <f t="shared" si="2"/>
        <v>8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RoseProm!J3</f>
        <v>12</v>
      </c>
      <c r="D9" s="17"/>
      <c r="E9" s="20"/>
      <c r="F9" s="16"/>
      <c r="G9" s="16"/>
      <c r="H9" s="16"/>
      <c r="I9" s="16"/>
      <c r="J9" s="16"/>
      <c r="K9" s="17">
        <f>SvincoliP!$N$15</f>
        <v>0</v>
      </c>
      <c r="L9" s="21">
        <f>SvincoliP!$N$29</f>
        <v>0</v>
      </c>
      <c r="M9" s="17">
        <f>SvincoliP!$N$45</f>
        <v>0</v>
      </c>
      <c r="N9" s="21">
        <f>SvincoliP!$N$59</f>
        <v>0</v>
      </c>
      <c r="O9" s="132">
        <f t="shared" si="1"/>
        <v>12</v>
      </c>
      <c r="P9" s="23">
        <f t="shared" si="0"/>
        <v>12</v>
      </c>
      <c r="Q9" s="54">
        <f t="shared" si="2"/>
        <v>4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RoseProm!L3</f>
        <v>4</v>
      </c>
      <c r="D10" s="17"/>
      <c r="E10" s="20"/>
      <c r="F10" s="16"/>
      <c r="G10" s="16"/>
      <c r="H10" s="16"/>
      <c r="I10" s="16"/>
      <c r="J10" s="16"/>
      <c r="K10" s="17">
        <f>SvincoliP!$P$15</f>
        <v>0</v>
      </c>
      <c r="L10" s="21">
        <f>SvincoliP!$P$29</f>
        <v>0</v>
      </c>
      <c r="M10" s="17">
        <f>SvincoliP!$P$45</f>
        <v>0</v>
      </c>
      <c r="N10" s="21">
        <f>SvincoliP!$P$59</f>
        <v>0</v>
      </c>
      <c r="O10" s="132">
        <f t="shared" si="1"/>
        <v>4</v>
      </c>
      <c r="P10" s="23">
        <f t="shared" si="0"/>
        <v>4</v>
      </c>
      <c r="Q10" s="54">
        <f t="shared" si="2"/>
        <v>1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RoseProm!T3</f>
        <v>26</v>
      </c>
      <c r="D11" s="17"/>
      <c r="E11" s="20"/>
      <c r="F11" s="16"/>
      <c r="G11" s="16"/>
      <c r="H11" s="16"/>
      <c r="I11" s="16"/>
      <c r="J11" s="16"/>
      <c r="K11" s="17">
        <f>SvincoliP!$R$15</f>
        <v>0</v>
      </c>
      <c r="L11" s="21">
        <f>SvincoliP!$R$29</f>
        <v>0</v>
      </c>
      <c r="M11" s="17">
        <f>SvincoliP!$R$45</f>
        <v>0</v>
      </c>
      <c r="N11" s="21">
        <f>SvincoliP!$R$59</f>
        <v>0</v>
      </c>
      <c r="O11" s="132">
        <f t="shared" si="1"/>
        <v>26</v>
      </c>
      <c r="P11" s="23">
        <f t="shared" si="0"/>
        <v>26</v>
      </c>
      <c r="Q11" s="54">
        <f t="shared" si="2"/>
        <v>8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RoseProm!N3</f>
        <v>14</v>
      </c>
      <c r="D12" s="28"/>
      <c r="E12" s="29"/>
      <c r="F12" s="30"/>
      <c r="G12" s="30"/>
      <c r="H12" s="30"/>
      <c r="I12" s="30"/>
      <c r="J12" s="30"/>
      <c r="K12" s="28">
        <f>SvincoliP!$T$15</f>
        <v>0</v>
      </c>
      <c r="L12" s="31">
        <f>SvincoliP!$T$29</f>
        <v>0</v>
      </c>
      <c r="M12" s="28">
        <f>SvincoliP!$T$45</f>
        <v>0</v>
      </c>
      <c r="N12" s="31">
        <f>SvincoliP!$T$59</f>
        <v>0</v>
      </c>
      <c r="O12" s="133">
        <f t="shared" si="1"/>
        <v>14</v>
      </c>
      <c r="P12" s="34">
        <f t="shared" si="0"/>
        <v>14</v>
      </c>
      <c r="Q12" s="55">
        <f t="shared" si="2"/>
        <v>4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K1:K2"/>
    <mergeCell ref="A1:A2"/>
    <mergeCell ref="B1:B2"/>
    <mergeCell ref="C1:C2"/>
    <mergeCell ref="D1:D2"/>
    <mergeCell ref="E1:J2"/>
    <mergeCell ref="U1:W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17" activePane="bottomLeft" state="frozen"/>
      <selection activeCell="W2" sqref="W2:W3"/>
      <selection pane="bottomLeft" activeCell="K42" sqref="K42"/>
    </sheetView>
  </sheetViews>
  <sheetFormatPr defaultColWidth="13.375" defaultRowHeight="15" customHeight="1" x14ac:dyDescent="0.25"/>
  <cols>
    <col min="1" max="1" width="11.625" style="51" bestFit="1" customWidth="1"/>
    <col min="2" max="2" width="3.125" style="51" bestFit="1" customWidth="1"/>
    <col min="3" max="3" width="11" style="51" bestFit="1" customWidth="1"/>
    <col min="4" max="4" width="5.5" style="51" bestFit="1" customWidth="1"/>
    <col min="5" max="5" width="10.875" style="51" bestFit="1" customWidth="1"/>
    <col min="6" max="6" width="5.5" style="51" bestFit="1" customWidth="1"/>
    <col min="7" max="7" width="10.125" style="51" bestFit="1" customWidth="1"/>
    <col min="8" max="8" width="5.5" style="51" bestFit="1" customWidth="1"/>
    <col min="9" max="9" width="10" style="51" bestFit="1" customWidth="1"/>
    <col min="10" max="10" width="5.5" style="51" bestFit="1" customWidth="1"/>
    <col min="11" max="11" width="10.375" style="51" bestFit="1" customWidth="1"/>
    <col min="12" max="12" width="5.5" style="51" bestFit="1" customWidth="1"/>
    <col min="13" max="13" width="9.625" style="51" bestFit="1" customWidth="1"/>
    <col min="14" max="14" width="5.5" style="51" bestFit="1" customWidth="1"/>
    <col min="15" max="15" width="10" style="51" bestFit="1" customWidth="1"/>
    <col min="16" max="16" width="5.5" style="51" bestFit="1" customWidth="1"/>
    <col min="17" max="17" width="10.125" style="51" bestFit="1" customWidth="1"/>
    <col min="18" max="18" width="5.5" style="51" bestFit="1" customWidth="1"/>
    <col min="19" max="19" width="10.375" style="51" bestFit="1" customWidth="1"/>
    <col min="20" max="20" width="5.5" style="51" bestFit="1" customWidth="1"/>
    <col min="21" max="21" width="7.875" style="51" bestFit="1" customWidth="1"/>
    <col min="22" max="22" width="9.875" style="51" bestFit="1" customWidth="1"/>
    <col min="23" max="24" width="6.875" style="51" customWidth="1"/>
    <col min="25" max="16384" width="13.375" style="51"/>
  </cols>
  <sheetData>
    <row r="1" spans="1:22" ht="16.5" thickBot="1" x14ac:dyDescent="0.3">
      <c r="A1" s="344">
        <f>Promozione!B3</f>
        <v>0</v>
      </c>
      <c r="B1" s="345"/>
      <c r="C1" s="344">
        <f>Promozione!B4</f>
        <v>0</v>
      </c>
      <c r="D1" s="345"/>
      <c r="E1" s="344">
        <f>Promozione!B5</f>
        <v>0</v>
      </c>
      <c r="F1" s="346"/>
      <c r="G1" s="344">
        <f>Promozione!B6</f>
        <v>0</v>
      </c>
      <c r="H1" s="345"/>
      <c r="I1" s="340">
        <f>Promozione!B7</f>
        <v>0</v>
      </c>
      <c r="J1" s="341"/>
      <c r="K1" s="340">
        <f>Promozione!B8</f>
        <v>0</v>
      </c>
      <c r="L1" s="341"/>
      <c r="M1" s="340">
        <f>Promozione!B9</f>
        <v>0</v>
      </c>
      <c r="N1" s="341"/>
      <c r="O1" s="340">
        <f>Promozione!B10</f>
        <v>0</v>
      </c>
      <c r="P1" s="341"/>
      <c r="Q1" s="340">
        <f>Promozione!B11</f>
        <v>0</v>
      </c>
      <c r="R1" s="341"/>
      <c r="S1" s="340">
        <f>Promozione!B12</f>
        <v>0</v>
      </c>
      <c r="T1" s="341"/>
      <c r="U1" s="351" t="s">
        <v>16</v>
      </c>
      <c r="V1" s="349" t="s">
        <v>17</v>
      </c>
    </row>
    <row r="2" spans="1:22" ht="15.75" x14ac:dyDescent="0.25">
      <c r="A2" s="8"/>
      <c r="B2" s="10"/>
      <c r="C2" s="162"/>
      <c r="D2" s="10"/>
      <c r="E2" s="8"/>
      <c r="F2" s="10"/>
      <c r="G2" s="8"/>
      <c r="H2" s="10"/>
      <c r="I2" s="64"/>
      <c r="J2" s="10"/>
      <c r="K2" s="8"/>
      <c r="L2" s="10"/>
      <c r="M2" s="8"/>
      <c r="N2" s="10"/>
      <c r="O2" s="13"/>
      <c r="P2" s="10"/>
      <c r="Q2" s="13"/>
      <c r="R2" s="10"/>
      <c r="S2" s="13"/>
      <c r="T2" s="10"/>
      <c r="U2" s="339"/>
      <c r="V2" s="348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8"/>
    </row>
    <row r="4" spans="1:22" ht="15.75" x14ac:dyDescent="0.25">
      <c r="A4" s="13"/>
      <c r="B4" s="14"/>
      <c r="C4" s="13"/>
      <c r="D4" s="14"/>
      <c r="E4" s="162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8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8"/>
    </row>
    <row r="6" spans="1:22" ht="15.75" x14ac:dyDescent="0.25">
      <c r="A6" s="162"/>
      <c r="B6" s="14"/>
      <c r="C6" s="13"/>
      <c r="D6" s="14"/>
      <c r="E6" s="13"/>
      <c r="F6" s="14"/>
      <c r="G6" s="1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8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8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8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8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8"/>
    </row>
    <row r="11" spans="1:22" ht="16.5" thickBot="1" x14ac:dyDescent="0.3">
      <c r="U11" s="339"/>
      <c r="V11" s="348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8"/>
    </row>
    <row r="13" spans="1:22" ht="16.5" thickBot="1" x14ac:dyDescent="0.3">
      <c r="U13" s="2"/>
      <c r="V13" s="348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72"/>
      <c r="T14" s="73"/>
      <c r="U14" s="352" t="s">
        <v>21</v>
      </c>
      <c r="V14" s="348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71"/>
      <c r="S15" s="74"/>
      <c r="T15" s="75"/>
      <c r="U15" s="353"/>
      <c r="V15" s="348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71"/>
      <c r="S16" s="74"/>
      <c r="T16" s="75"/>
      <c r="U16" s="353"/>
      <c r="V16" s="348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45"/>
      <c r="S17" s="74"/>
      <c r="T17" s="75"/>
      <c r="U17" s="353"/>
      <c r="V17" s="348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45"/>
      <c r="S18" s="74"/>
      <c r="T18" s="75"/>
      <c r="U18" s="353"/>
      <c r="V18" s="348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71"/>
      <c r="S19" s="74"/>
      <c r="T19" s="75"/>
      <c r="U19" s="353"/>
      <c r="V19" s="348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J20" s="14"/>
      <c r="K20" s="13"/>
      <c r="L20" s="14"/>
      <c r="N20" s="14"/>
      <c r="O20" s="13"/>
      <c r="P20" s="14"/>
      <c r="R20" s="71"/>
      <c r="S20" s="74"/>
      <c r="T20" s="75"/>
      <c r="U20" s="353"/>
      <c r="V20" s="348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71"/>
      <c r="S21" s="74"/>
      <c r="T21" s="75"/>
      <c r="U21" s="353"/>
      <c r="V21" s="348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22"/>
      <c r="S22" s="76"/>
      <c r="T22" s="77"/>
      <c r="U22" s="353"/>
      <c r="V22" s="348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8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8"/>
    </row>
    <row r="25" spans="1:22" ht="16.5" thickBot="1" x14ac:dyDescent="0.3">
      <c r="A25" s="33"/>
      <c r="B25" s="33">
        <f>Promozione!O3</f>
        <v>11</v>
      </c>
      <c r="C25" s="33"/>
      <c r="D25" s="33">
        <f>Promozione!O4</f>
        <v>0</v>
      </c>
      <c r="E25" s="33"/>
      <c r="F25" s="33">
        <f>Promozione!O5</f>
        <v>30</v>
      </c>
      <c r="G25" s="33"/>
      <c r="H25" s="33">
        <f>Promozione!O6</f>
        <v>4</v>
      </c>
      <c r="I25" s="33"/>
      <c r="J25" s="33">
        <f>Promozione!O7</f>
        <v>1</v>
      </c>
      <c r="K25" s="33"/>
      <c r="L25" s="33">
        <f>Promozione!O8</f>
        <v>25</v>
      </c>
      <c r="M25" s="33"/>
      <c r="N25" s="33">
        <f>Promozione!O9</f>
        <v>12</v>
      </c>
      <c r="O25" s="33"/>
      <c r="P25" s="33">
        <f>Promozione!O10</f>
        <v>4</v>
      </c>
      <c r="Q25" s="33"/>
      <c r="R25" s="33">
        <f>Promozione!O11</f>
        <v>26</v>
      </c>
      <c r="S25" s="33"/>
      <c r="T25" s="33">
        <f>Promozione!O12</f>
        <v>14</v>
      </c>
      <c r="U25" s="347" t="s">
        <v>25</v>
      </c>
      <c r="V25" s="348"/>
    </row>
    <row r="26" spans="1:22" ht="15.75" customHeight="1" thickBot="1" x14ac:dyDescent="0.3">
      <c r="A26" s="344"/>
      <c r="B26" s="345"/>
      <c r="C26" s="344"/>
      <c r="D26" s="345"/>
      <c r="E26" s="344"/>
      <c r="F26" s="345"/>
      <c r="G26" s="340"/>
      <c r="H26" s="341"/>
      <c r="I26" s="340"/>
      <c r="J26" s="341"/>
      <c r="K26" s="340"/>
      <c r="L26" s="341"/>
      <c r="M26" s="340"/>
      <c r="N26" s="341"/>
      <c r="O26" s="342"/>
      <c r="P26" s="335"/>
      <c r="Q26" s="340"/>
      <c r="R26" s="343"/>
      <c r="S26" s="342"/>
      <c r="T26" s="334"/>
      <c r="U26" s="355" t="s">
        <v>16</v>
      </c>
      <c r="V26" s="350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8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8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8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8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8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8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8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8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8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8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8"/>
    </row>
    <row r="38" spans="1:22" ht="16.5" thickBot="1" x14ac:dyDescent="0.3">
      <c r="U38" s="2"/>
      <c r="V38" s="348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54" t="s">
        <v>21</v>
      </c>
      <c r="V39" s="348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8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8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8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8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8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8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8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8"/>
    </row>
    <row r="48" spans="1:22" ht="16.5" thickBot="1" x14ac:dyDescent="0.3">
      <c r="A48" s="8"/>
      <c r="B48" s="10">
        <f>SUM(B39:B47)</f>
        <v>0</v>
      </c>
      <c r="C48" s="8"/>
      <c r="D48" s="10">
        <f>SUM(D39:D47)</f>
        <v>0</v>
      </c>
      <c r="E48" s="8"/>
      <c r="F48" s="10">
        <f>SUM(F39:F47)</f>
        <v>0</v>
      </c>
      <c r="G48" s="8"/>
      <c r="H48" s="10">
        <f>SUM(H39:H47)</f>
        <v>0</v>
      </c>
      <c r="I48" s="8"/>
      <c r="J48" s="10">
        <f>SUM(J39:J47)</f>
        <v>0</v>
      </c>
      <c r="K48" s="8"/>
      <c r="L48" s="10">
        <f>SUM(L39:L47)</f>
        <v>0</v>
      </c>
      <c r="M48" s="8"/>
      <c r="N48" s="10">
        <f>SUM(N39:N47)</f>
        <v>0</v>
      </c>
      <c r="O48" s="8"/>
      <c r="P48" s="10">
        <f>SUM(P39:P47)</f>
        <v>0</v>
      </c>
      <c r="Q48" s="8"/>
      <c r="R48" s="10">
        <f>SUM(R39:R47)</f>
        <v>0</v>
      </c>
      <c r="S48" s="8"/>
      <c r="T48" s="10">
        <f>SUM(T39:T47)</f>
        <v>0</v>
      </c>
      <c r="U48" s="332"/>
      <c r="V48" s="348"/>
    </row>
    <row r="49" spans="1:22" ht="16.5" thickBot="1" x14ac:dyDescent="0.3">
      <c r="A49" s="115"/>
      <c r="B49" s="116">
        <f>Promozione!P3</f>
        <v>11</v>
      </c>
      <c r="C49" s="116"/>
      <c r="D49" s="116">
        <f>Promozione!P4</f>
        <v>0</v>
      </c>
      <c r="E49" s="116"/>
      <c r="F49" s="116">
        <f>Promozione!P5</f>
        <v>30</v>
      </c>
      <c r="G49" s="116"/>
      <c r="H49" s="116">
        <f>Promozione!P6</f>
        <v>4</v>
      </c>
      <c r="I49" s="116"/>
      <c r="J49" s="116">
        <f>Promozione!P7</f>
        <v>1</v>
      </c>
      <c r="K49" s="116"/>
      <c r="L49" s="116">
        <f>Promozione!P8</f>
        <v>25</v>
      </c>
      <c r="M49" s="116"/>
      <c r="N49" s="116">
        <f>Promozione!P9</f>
        <v>12</v>
      </c>
      <c r="O49" s="116"/>
      <c r="P49" s="116">
        <f>Promozione!P10</f>
        <v>4</v>
      </c>
      <c r="Q49" s="116"/>
      <c r="R49" s="116">
        <f>Promozione!P11</f>
        <v>26</v>
      </c>
      <c r="S49" s="116"/>
      <c r="T49" s="117">
        <f>Promozione!P12</f>
        <v>14</v>
      </c>
      <c r="U49" s="347" t="s">
        <v>25</v>
      </c>
      <c r="V49" s="348"/>
    </row>
  </sheetData>
  <mergeCells count="28">
    <mergeCell ref="U49:V49"/>
    <mergeCell ref="U25:V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U37"/>
    <mergeCell ref="V26:V48"/>
    <mergeCell ref="U39:U48"/>
    <mergeCell ref="V1:V24"/>
    <mergeCell ref="U14:U2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U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M37" sqref="M37"/>
    </sheetView>
  </sheetViews>
  <sheetFormatPr defaultColWidth="13.375" defaultRowHeight="15" customHeight="1" x14ac:dyDescent="0.25"/>
  <cols>
    <col min="1" max="1" width="11.125" style="51" bestFit="1" customWidth="1"/>
    <col min="2" max="2" width="4.125" style="51" bestFit="1" customWidth="1"/>
    <col min="3" max="3" width="10.625" style="51" bestFit="1" customWidth="1"/>
    <col min="4" max="4" width="4.125" style="51" bestFit="1" customWidth="1"/>
    <col min="5" max="5" width="11.5" style="51" bestFit="1" customWidth="1"/>
    <col min="6" max="6" width="4.125" style="51" bestFit="1" customWidth="1"/>
    <col min="7" max="7" width="11" style="51" bestFit="1" customWidth="1"/>
    <col min="8" max="8" width="4.125" style="51" bestFit="1" customWidth="1"/>
    <col min="9" max="9" width="11.5" style="51" bestFit="1" customWidth="1"/>
    <col min="10" max="10" width="4.125" style="51" bestFit="1" customWidth="1"/>
    <col min="11" max="11" width="11" style="51" bestFit="1" customWidth="1"/>
    <col min="12" max="12" width="4.125" style="51" bestFit="1" customWidth="1"/>
    <col min="13" max="13" width="15" style="51" bestFit="1" customWidth="1"/>
    <col min="14" max="14" width="4.125" style="51" bestFit="1" customWidth="1"/>
    <col min="15" max="15" width="13.875" style="51" bestFit="1" customWidth="1"/>
    <col min="16" max="16" width="4.125" style="51" bestFit="1" customWidth="1"/>
    <col min="17" max="17" width="11.625" style="51" bestFit="1" customWidth="1"/>
    <col min="18" max="18" width="4.125" style="51" bestFit="1" customWidth="1"/>
    <col min="19" max="19" width="12.125" style="51" bestFit="1" customWidth="1"/>
    <col min="20" max="20" width="4.125" style="51" bestFit="1" customWidth="1"/>
    <col min="21" max="23" width="6.875" style="51" customWidth="1"/>
    <col min="24" max="16384" width="13.375" style="51"/>
  </cols>
  <sheetData>
    <row r="1" spans="1:24" ht="15.75" customHeight="1" thickBot="1" x14ac:dyDescent="0.3">
      <c r="A1" s="344" t="s">
        <v>125</v>
      </c>
      <c r="B1" s="345"/>
      <c r="C1" s="344" t="s">
        <v>126</v>
      </c>
      <c r="D1" s="345"/>
      <c r="E1" s="344" t="s">
        <v>127</v>
      </c>
      <c r="F1" s="346"/>
      <c r="G1" s="344" t="s">
        <v>128</v>
      </c>
      <c r="H1" s="345"/>
      <c r="I1" s="340" t="s">
        <v>129</v>
      </c>
      <c r="J1" s="341"/>
      <c r="K1" s="340" t="s">
        <v>130</v>
      </c>
      <c r="L1" s="341"/>
      <c r="M1" s="340" t="s">
        <v>131</v>
      </c>
      <c r="N1" s="341"/>
      <c r="O1" s="340" t="s">
        <v>132</v>
      </c>
      <c r="P1" s="341"/>
      <c r="Q1" s="340" t="s">
        <v>133</v>
      </c>
      <c r="R1" s="341"/>
      <c r="S1" s="340" t="s">
        <v>134</v>
      </c>
      <c r="T1" s="341"/>
      <c r="U1" s="2"/>
      <c r="V1" s="56"/>
      <c r="W1" s="2" t="s">
        <v>92</v>
      </c>
    </row>
    <row r="2" spans="1:24" ht="15.75" customHeight="1" thickBot="1" x14ac:dyDescent="0.3">
      <c r="A2" s="6" t="s">
        <v>15</v>
      </c>
      <c r="B2" s="7"/>
      <c r="C2" s="6" t="s">
        <v>15</v>
      </c>
      <c r="D2" s="7"/>
      <c r="E2" s="6" t="s">
        <v>15</v>
      </c>
      <c r="F2" s="7"/>
      <c r="G2" s="6" t="s">
        <v>11</v>
      </c>
      <c r="H2" s="7"/>
      <c r="I2" s="6" t="s">
        <v>15</v>
      </c>
      <c r="J2" s="7"/>
      <c r="K2" s="6" t="s">
        <v>15</v>
      </c>
      <c r="L2" s="7"/>
      <c r="M2" s="6" t="s">
        <v>15</v>
      </c>
      <c r="N2" s="7"/>
      <c r="O2" s="6" t="s">
        <v>15</v>
      </c>
      <c r="P2" s="7"/>
      <c r="Q2" s="6" t="s">
        <v>15</v>
      </c>
      <c r="R2" s="7"/>
      <c r="S2" s="6" t="s">
        <v>15</v>
      </c>
      <c r="T2" s="7"/>
      <c r="U2" s="2"/>
      <c r="V2" s="208"/>
      <c r="W2" s="2" t="s">
        <v>90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166"/>
      <c r="J3" s="7"/>
      <c r="K3" s="166"/>
      <c r="L3" s="7"/>
      <c r="M3" s="166"/>
      <c r="N3" s="7"/>
      <c r="O3" s="9"/>
      <c r="P3" s="7"/>
      <c r="Q3" s="9"/>
      <c r="R3" s="7"/>
      <c r="S3" s="9"/>
      <c r="T3" s="7"/>
      <c r="U3" s="2"/>
      <c r="V3" s="188"/>
      <c r="W3" s="2" t="s">
        <v>91</v>
      </c>
    </row>
    <row r="4" spans="1:24" ht="15.75" x14ac:dyDescent="0.25">
      <c r="A4" s="233"/>
      <c r="B4" s="165"/>
      <c r="C4" s="234"/>
      <c r="D4" s="244"/>
      <c r="E4" s="235"/>
      <c r="F4" s="167"/>
      <c r="G4" s="235"/>
      <c r="H4" s="209"/>
      <c r="I4" s="236"/>
      <c r="J4" s="237"/>
      <c r="K4" s="236"/>
      <c r="L4" s="237"/>
      <c r="M4" s="236"/>
      <c r="N4" s="237"/>
      <c r="O4" s="235"/>
      <c r="P4" s="167"/>
      <c r="Q4" s="235"/>
      <c r="R4" s="167"/>
      <c r="S4" s="235"/>
      <c r="T4" s="168"/>
      <c r="U4" s="2"/>
      <c r="V4" s="199"/>
      <c r="W4" s="200"/>
    </row>
    <row r="5" spans="1:24" ht="15.75" x14ac:dyDescent="0.25">
      <c r="A5" s="233"/>
      <c r="B5" s="50"/>
      <c r="C5" s="238"/>
      <c r="D5" s="65"/>
      <c r="E5" s="239"/>
      <c r="F5" s="65"/>
      <c r="G5" s="239"/>
      <c r="H5" s="50"/>
      <c r="I5" s="238"/>
      <c r="J5" s="125"/>
      <c r="K5" s="238"/>
      <c r="L5" s="125"/>
      <c r="M5" s="238"/>
      <c r="N5" s="125"/>
      <c r="O5" s="239"/>
      <c r="P5" s="65"/>
      <c r="Q5" s="239"/>
      <c r="R5" s="65"/>
      <c r="S5" s="239"/>
      <c r="T5" s="125"/>
      <c r="U5" s="2"/>
      <c r="V5" s="199"/>
      <c r="W5" s="200"/>
    </row>
    <row r="6" spans="1:24" ht="15.75" customHeight="1" thickBot="1" x14ac:dyDescent="0.3">
      <c r="A6" s="66"/>
      <c r="B6" s="122"/>
      <c r="C6" s="240"/>
      <c r="D6" s="163"/>
      <c r="E6" s="164"/>
      <c r="F6" s="163"/>
      <c r="G6" s="241"/>
      <c r="H6" s="210"/>
      <c r="I6" s="240"/>
      <c r="J6" s="127"/>
      <c r="K6" s="240"/>
      <c r="L6" s="127"/>
      <c r="M6" s="126"/>
      <c r="N6" s="127"/>
      <c r="O6" s="241"/>
      <c r="P6" s="163"/>
      <c r="Q6" s="164"/>
      <c r="R6" s="163"/>
      <c r="S6" s="164"/>
      <c r="T6" s="127"/>
      <c r="U6" s="2"/>
      <c r="V6" s="199"/>
      <c r="W6" s="200"/>
    </row>
    <row r="7" spans="1:24" ht="15.75" customHeight="1" thickBot="1" x14ac:dyDescent="0.3">
      <c r="A7" s="13"/>
      <c r="B7" s="32">
        <f>+SUM(B4:B6)</f>
        <v>0</v>
      </c>
      <c r="C7" s="13"/>
      <c r="D7" s="128">
        <f>+SUM(D4:D6)</f>
        <v>0</v>
      </c>
      <c r="E7" s="13"/>
      <c r="F7" s="128">
        <f>+SUM(F4:F6)</f>
        <v>0</v>
      </c>
      <c r="G7" s="13"/>
      <c r="H7" s="128">
        <f>+SUM(H4:H6)</f>
        <v>0</v>
      </c>
      <c r="I7" s="13"/>
      <c r="J7" s="128">
        <f>+SUM(J4:J6)</f>
        <v>0</v>
      </c>
      <c r="K7" s="13"/>
      <c r="L7" s="128">
        <f>+SUM(L4:L6)</f>
        <v>0</v>
      </c>
      <c r="M7" s="13"/>
      <c r="N7" s="128">
        <f>+SUM(N4:N6)</f>
        <v>0</v>
      </c>
      <c r="O7" s="13"/>
      <c r="P7" s="128">
        <f>+SUM(P4:P6)</f>
        <v>0</v>
      </c>
      <c r="Q7" s="13"/>
      <c r="R7" s="128">
        <f>+SUM(R4:R6)</f>
        <v>0</v>
      </c>
      <c r="S7" s="13"/>
      <c r="T7" s="128">
        <f>+SUM(T4:T6)</f>
        <v>0</v>
      </c>
      <c r="U7" s="2"/>
      <c r="V7" s="199"/>
      <c r="W7" s="200"/>
    </row>
    <row r="8" spans="1:24" ht="15.75" x14ac:dyDescent="0.25">
      <c r="A8" s="236"/>
      <c r="B8" s="237"/>
      <c r="C8" s="236"/>
      <c r="D8" s="242"/>
      <c r="E8" s="161"/>
      <c r="F8" s="160"/>
      <c r="G8" s="161"/>
      <c r="H8" s="160"/>
      <c r="I8" s="235"/>
      <c r="J8" s="160"/>
      <c r="K8" s="235"/>
      <c r="L8" s="160"/>
      <c r="M8" s="235"/>
      <c r="N8" s="160"/>
      <c r="O8" s="161"/>
      <c r="P8" s="160"/>
      <c r="Q8" s="235"/>
      <c r="R8" s="160"/>
      <c r="S8" s="235"/>
      <c r="T8" s="130"/>
      <c r="U8" s="2"/>
      <c r="V8" s="50"/>
      <c r="W8" s="200"/>
    </row>
    <row r="9" spans="1:24" ht="15.75" x14ac:dyDescent="0.25">
      <c r="A9" s="238"/>
      <c r="B9" s="125"/>
      <c r="C9" s="238"/>
      <c r="D9" s="65"/>
      <c r="E9" s="239"/>
      <c r="F9" s="65"/>
      <c r="G9" s="239"/>
      <c r="H9" s="65"/>
      <c r="I9" s="239"/>
      <c r="J9" s="65"/>
      <c r="K9" s="239"/>
      <c r="L9" s="65"/>
      <c r="M9" s="239"/>
      <c r="N9" s="65"/>
      <c r="O9" s="239"/>
      <c r="P9" s="65"/>
      <c r="Q9" s="239"/>
      <c r="R9" s="65"/>
      <c r="S9" s="239"/>
      <c r="T9" s="125"/>
      <c r="U9" s="2"/>
      <c r="V9" s="2"/>
    </row>
    <row r="10" spans="1:24" ht="15.75" x14ac:dyDescent="0.25">
      <c r="A10" s="238"/>
      <c r="B10" s="125"/>
      <c r="C10" s="238"/>
      <c r="D10" s="65"/>
      <c r="E10" s="239"/>
      <c r="F10" s="65"/>
      <c r="G10" s="239"/>
      <c r="H10" s="65"/>
      <c r="I10" s="239"/>
      <c r="J10" s="65"/>
      <c r="K10" s="239"/>
      <c r="L10" s="65"/>
      <c r="M10" s="239"/>
      <c r="N10" s="65"/>
      <c r="O10" s="239"/>
      <c r="P10" s="65"/>
      <c r="Q10" s="239"/>
      <c r="R10" s="65"/>
      <c r="S10" s="239"/>
      <c r="T10" s="125"/>
      <c r="U10" s="2"/>
      <c r="V10" s="2"/>
      <c r="W10" s="2"/>
    </row>
    <row r="11" spans="1:24" ht="15.75" x14ac:dyDescent="0.25">
      <c r="A11" s="238"/>
      <c r="B11" s="125"/>
      <c r="C11" s="238"/>
      <c r="D11" s="65"/>
      <c r="E11" s="239"/>
      <c r="F11" s="65"/>
      <c r="G11" s="239"/>
      <c r="H11" s="65"/>
      <c r="I11" s="239"/>
      <c r="J11" s="65"/>
      <c r="K11" s="239"/>
      <c r="L11" s="65"/>
      <c r="M11" s="239"/>
      <c r="N11" s="65"/>
      <c r="O11" s="239"/>
      <c r="P11" s="65"/>
      <c r="Q11" s="239"/>
      <c r="R11" s="65"/>
      <c r="S11" s="239"/>
      <c r="T11" s="125"/>
      <c r="U11" s="2"/>
      <c r="V11" s="45"/>
      <c r="W11" s="52"/>
      <c r="X11" s="45"/>
    </row>
    <row r="12" spans="1:24" ht="15.75" x14ac:dyDescent="0.25">
      <c r="A12" s="238"/>
      <c r="B12" s="125"/>
      <c r="C12" s="238"/>
      <c r="D12" s="65"/>
      <c r="E12" s="239"/>
      <c r="F12" s="65"/>
      <c r="G12" s="239"/>
      <c r="H12" s="65"/>
      <c r="I12" s="239"/>
      <c r="J12" s="65"/>
      <c r="K12" s="239"/>
      <c r="L12" s="65"/>
      <c r="M12" s="239"/>
      <c r="N12" s="65"/>
      <c r="O12" s="239"/>
      <c r="P12" s="65"/>
      <c r="Q12" s="239"/>
      <c r="R12" s="65"/>
      <c r="S12" s="239"/>
      <c r="T12" s="125"/>
      <c r="U12" s="2"/>
      <c r="V12" s="37"/>
      <c r="W12" s="52"/>
      <c r="X12" s="37"/>
    </row>
    <row r="13" spans="1:24" ht="15.75" x14ac:dyDescent="0.25">
      <c r="A13" s="238"/>
      <c r="B13" s="125"/>
      <c r="C13" s="238"/>
      <c r="D13" s="65"/>
      <c r="E13" s="239"/>
      <c r="F13" s="65"/>
      <c r="G13" s="239"/>
      <c r="H13" s="65"/>
      <c r="I13" s="239"/>
      <c r="J13" s="65"/>
      <c r="K13" s="239"/>
      <c r="L13" s="65"/>
      <c r="M13" s="64"/>
      <c r="N13" s="65"/>
      <c r="O13" s="239"/>
      <c r="P13" s="65"/>
      <c r="Q13" s="239"/>
      <c r="R13" s="65"/>
      <c r="S13" s="239"/>
      <c r="T13" s="125"/>
      <c r="U13" s="2"/>
      <c r="V13" s="37"/>
      <c r="W13" s="52"/>
      <c r="X13" s="38"/>
    </row>
    <row r="14" spans="1:24" ht="15.75" x14ac:dyDescent="0.25">
      <c r="A14" s="238"/>
      <c r="B14" s="125"/>
      <c r="C14" s="238"/>
      <c r="D14" s="65"/>
      <c r="E14" s="239"/>
      <c r="F14" s="65"/>
      <c r="G14" s="239"/>
      <c r="H14" s="65"/>
      <c r="I14" s="50"/>
      <c r="J14" s="65"/>
      <c r="K14" s="239"/>
      <c r="L14" s="65"/>
      <c r="M14" s="239"/>
      <c r="N14" s="65"/>
      <c r="O14" s="239"/>
      <c r="P14" s="65"/>
      <c r="Q14" s="239"/>
      <c r="R14" s="65"/>
      <c r="S14" s="239"/>
      <c r="T14" s="125"/>
      <c r="U14" s="2"/>
      <c r="V14" s="45"/>
      <c r="W14" s="52"/>
      <c r="X14" s="45"/>
    </row>
    <row r="15" spans="1:24" ht="15.75" customHeight="1" thickBot="1" x14ac:dyDescent="0.3">
      <c r="A15" s="240"/>
      <c r="B15" s="127"/>
      <c r="C15" s="126"/>
      <c r="D15" s="163"/>
      <c r="E15" s="241"/>
      <c r="F15" s="163"/>
      <c r="G15" s="164"/>
      <c r="H15" s="163"/>
      <c r="I15" s="164"/>
      <c r="J15" s="163"/>
      <c r="K15" s="241"/>
      <c r="L15" s="163"/>
      <c r="M15" s="241"/>
      <c r="N15" s="163"/>
      <c r="O15" s="164"/>
      <c r="P15" s="163"/>
      <c r="Q15" s="164"/>
      <c r="R15" s="163"/>
      <c r="S15" s="164"/>
      <c r="T15" s="127"/>
      <c r="U15" s="2"/>
      <c r="V15" s="37"/>
      <c r="W15" s="52"/>
      <c r="X15" s="37"/>
    </row>
    <row r="16" spans="1:24" ht="15.75" customHeight="1" thickBot="1" x14ac:dyDescent="0.3">
      <c r="A16" s="2"/>
      <c r="B16" s="128">
        <f>+SUM(B8:B15)</f>
        <v>0</v>
      </c>
      <c r="C16" s="2"/>
      <c r="D16" s="128">
        <f>+SUM(D8:D15)</f>
        <v>0</v>
      </c>
      <c r="E16" s="2"/>
      <c r="F16" s="128">
        <f>+SUM(F8:F15)</f>
        <v>0</v>
      </c>
      <c r="G16" s="2"/>
      <c r="H16" s="128">
        <f>+SUM(H8:H15)</f>
        <v>0</v>
      </c>
      <c r="I16" s="2"/>
      <c r="J16" s="128">
        <f>+SUM(J8:J15)</f>
        <v>0</v>
      </c>
      <c r="K16" s="2"/>
      <c r="L16" s="128">
        <f>+SUM(L8:L15)</f>
        <v>0</v>
      </c>
      <c r="M16" s="2"/>
      <c r="N16" s="128">
        <f>+SUM(N8:N15)</f>
        <v>0</v>
      </c>
      <c r="O16" s="2"/>
      <c r="P16" s="128">
        <f>+SUM(P8:P15)</f>
        <v>0</v>
      </c>
      <c r="Q16" s="2"/>
      <c r="R16" s="128">
        <f>+SUM(R8:R15)</f>
        <v>0</v>
      </c>
      <c r="S16" s="2"/>
      <c r="T16" s="128">
        <f>+SUM(T8:T15)</f>
        <v>0</v>
      </c>
      <c r="U16" s="2"/>
      <c r="V16" s="37"/>
      <c r="W16" s="52"/>
      <c r="X16" s="38"/>
    </row>
    <row r="17" spans="1:24" ht="15.75" x14ac:dyDescent="0.25">
      <c r="A17" s="238"/>
      <c r="B17" s="125"/>
      <c r="C17" s="243"/>
      <c r="D17" s="160"/>
      <c r="E17" s="235"/>
      <c r="F17" s="160"/>
      <c r="G17" s="161"/>
      <c r="H17" s="160"/>
      <c r="I17" s="235"/>
      <c r="J17" s="160"/>
      <c r="K17" s="235"/>
      <c r="L17" s="160"/>
      <c r="M17" s="235"/>
      <c r="N17" s="160"/>
      <c r="O17" s="235"/>
      <c r="P17" s="160"/>
      <c r="Q17" s="235"/>
      <c r="R17" s="160"/>
      <c r="S17" s="236"/>
      <c r="T17" s="237"/>
      <c r="U17" s="2"/>
      <c r="V17" s="45"/>
      <c r="W17" s="52"/>
      <c r="X17" s="45"/>
    </row>
    <row r="18" spans="1:24" ht="15.75" x14ac:dyDescent="0.25">
      <c r="A18" s="238"/>
      <c r="B18" s="125"/>
      <c r="C18" s="239"/>
      <c r="D18" s="65"/>
      <c r="E18" s="239"/>
      <c r="F18" s="65"/>
      <c r="G18" s="239"/>
      <c r="H18" s="65"/>
      <c r="I18" s="239"/>
      <c r="J18" s="65"/>
      <c r="K18" s="239"/>
      <c r="L18" s="65"/>
      <c r="M18" s="239"/>
      <c r="N18" s="65"/>
      <c r="O18" s="239"/>
      <c r="P18" s="65"/>
      <c r="Q18" s="239"/>
      <c r="R18" s="65"/>
      <c r="S18" s="239"/>
      <c r="T18" s="125"/>
      <c r="U18" s="2"/>
      <c r="V18" s="37"/>
      <c r="W18" s="52"/>
      <c r="X18" s="37"/>
    </row>
    <row r="19" spans="1:24" ht="15.75" x14ac:dyDescent="0.25">
      <c r="A19" s="124"/>
      <c r="B19" s="125"/>
      <c r="C19" s="239"/>
      <c r="D19" s="65"/>
      <c r="E19" s="239"/>
      <c r="F19" s="65"/>
      <c r="G19" s="64"/>
      <c r="H19" s="65"/>
      <c r="I19" s="239"/>
      <c r="J19" s="65"/>
      <c r="K19" s="239"/>
      <c r="L19" s="125"/>
      <c r="M19" s="64"/>
      <c r="N19" s="65"/>
      <c r="O19" s="64"/>
      <c r="P19" s="65"/>
      <c r="Q19" s="239"/>
      <c r="R19" s="65"/>
      <c r="S19" s="239"/>
      <c r="T19" s="65"/>
      <c r="U19" s="2"/>
      <c r="V19" s="37"/>
      <c r="W19" s="37"/>
      <c r="X19" s="38"/>
    </row>
    <row r="20" spans="1:24" ht="15.75" x14ac:dyDescent="0.25">
      <c r="A20" s="238"/>
      <c r="B20" s="125"/>
      <c r="C20" s="239"/>
      <c r="D20" s="65"/>
      <c r="E20" s="239"/>
      <c r="F20" s="65"/>
      <c r="G20" s="239"/>
      <c r="H20" s="65"/>
      <c r="I20" s="239"/>
      <c r="J20" s="65"/>
      <c r="K20" s="239"/>
      <c r="L20" s="65"/>
      <c r="M20" s="64"/>
      <c r="N20" s="65"/>
      <c r="O20" s="64"/>
      <c r="P20" s="65"/>
      <c r="Q20" s="124"/>
      <c r="R20" s="65"/>
      <c r="S20" s="64"/>
      <c r="T20" s="125"/>
      <c r="U20" s="2"/>
      <c r="V20" s="45"/>
      <c r="W20" s="52"/>
      <c r="X20" s="45"/>
    </row>
    <row r="21" spans="1:24" ht="15.75" x14ac:dyDescent="0.25">
      <c r="A21" s="238"/>
      <c r="B21" s="125"/>
      <c r="C21" s="239"/>
      <c r="D21" s="65"/>
      <c r="E21" s="239"/>
      <c r="F21" s="65"/>
      <c r="G21" s="239"/>
      <c r="H21" s="65"/>
      <c r="I21" s="64"/>
      <c r="J21" s="65"/>
      <c r="K21" s="64"/>
      <c r="L21" s="65"/>
      <c r="M21" s="64"/>
      <c r="N21" s="65"/>
      <c r="O21" s="239"/>
      <c r="P21" s="65"/>
      <c r="Q21" s="239"/>
      <c r="R21" s="65"/>
      <c r="S21" s="64"/>
      <c r="T21" s="125"/>
      <c r="U21" s="2"/>
      <c r="V21" s="37"/>
      <c r="W21" s="52"/>
      <c r="X21" s="37"/>
    </row>
    <row r="22" spans="1:24" ht="15.75" x14ac:dyDescent="0.25">
      <c r="A22" s="124"/>
      <c r="B22" s="125"/>
      <c r="C22" s="239"/>
      <c r="D22" s="114"/>
      <c r="E22" s="239"/>
      <c r="F22" s="65"/>
      <c r="G22" s="239"/>
      <c r="H22" s="65"/>
      <c r="I22" s="64"/>
      <c r="J22" s="65"/>
      <c r="K22" s="239"/>
      <c r="L22" s="65"/>
      <c r="M22" s="64"/>
      <c r="N22" s="65"/>
      <c r="O22" s="239"/>
      <c r="P22" s="65"/>
      <c r="Q22" s="239"/>
      <c r="R22" s="65"/>
      <c r="S22" s="239"/>
      <c r="T22" s="125"/>
      <c r="U22" s="2"/>
      <c r="V22" s="37"/>
      <c r="W22" s="52"/>
      <c r="X22" s="38"/>
    </row>
    <row r="23" spans="1:24" ht="15.75" x14ac:dyDescent="0.25">
      <c r="A23" s="238"/>
      <c r="B23" s="125"/>
      <c r="C23" s="50"/>
      <c r="D23" s="65"/>
      <c r="E23" s="239"/>
      <c r="F23" s="65"/>
      <c r="G23" s="64"/>
      <c r="H23" s="65"/>
      <c r="I23" s="239"/>
      <c r="J23" s="65"/>
      <c r="K23" s="64"/>
      <c r="L23" s="65"/>
      <c r="M23" s="64"/>
      <c r="N23" s="65"/>
      <c r="O23" s="239"/>
      <c r="P23" s="65"/>
      <c r="Q23" s="64"/>
      <c r="R23" s="65"/>
      <c r="S23" s="239"/>
      <c r="T23" s="125"/>
      <c r="U23" s="2"/>
      <c r="V23" s="45"/>
      <c r="W23" s="52"/>
      <c r="X23" s="45"/>
    </row>
    <row r="24" spans="1:24" ht="15.75" customHeight="1" thickBot="1" x14ac:dyDescent="0.3">
      <c r="A24" s="240"/>
      <c r="B24" s="127"/>
      <c r="C24" s="241"/>
      <c r="D24" s="163"/>
      <c r="E24" s="164"/>
      <c r="F24" s="163"/>
      <c r="G24" s="164"/>
      <c r="H24" s="163"/>
      <c r="I24" s="241"/>
      <c r="J24" s="163"/>
      <c r="K24" s="164"/>
      <c r="L24" s="163"/>
      <c r="M24" s="164"/>
      <c r="N24" s="163"/>
      <c r="O24" s="241"/>
      <c r="P24" s="163"/>
      <c r="Q24" s="164"/>
      <c r="R24" s="163"/>
      <c r="S24" s="241"/>
      <c r="T24" s="127"/>
      <c r="U24" s="2"/>
      <c r="V24" s="37"/>
      <c r="W24" s="52"/>
      <c r="X24" s="37"/>
    </row>
    <row r="25" spans="1:24" ht="15.75" customHeight="1" thickBot="1" x14ac:dyDescent="0.3">
      <c r="A25" s="13"/>
      <c r="B25" s="123">
        <f>+SUM(B17:B24)</f>
        <v>0</v>
      </c>
      <c r="C25" s="13"/>
      <c r="D25" s="128">
        <f>+SUM(D17:D24)</f>
        <v>0</v>
      </c>
      <c r="E25" s="13"/>
      <c r="F25" s="128">
        <f>+SUM(F17:F24)</f>
        <v>0</v>
      </c>
      <c r="G25" s="13"/>
      <c r="H25" s="128">
        <f>+SUM(H17:H24)</f>
        <v>0</v>
      </c>
      <c r="I25" s="13"/>
      <c r="J25" s="128">
        <f>+SUM(J17:J24)</f>
        <v>0</v>
      </c>
      <c r="K25" s="13"/>
      <c r="L25" s="128">
        <f>+SUM(L17:L24)</f>
        <v>0</v>
      </c>
      <c r="M25" s="13"/>
      <c r="N25" s="128">
        <f>+SUM(N17:N24)</f>
        <v>0</v>
      </c>
      <c r="O25" s="13"/>
      <c r="P25" s="128">
        <f>+SUM(P17:P24)</f>
        <v>0</v>
      </c>
      <c r="Q25" s="13"/>
      <c r="R25" s="128">
        <f>+SUM(R17:R24)</f>
        <v>0</v>
      </c>
      <c r="S25" s="13"/>
      <c r="T25" s="128">
        <f>+SUM(T17:T24)</f>
        <v>0</v>
      </c>
      <c r="U25" s="2"/>
      <c r="V25" s="37"/>
      <c r="W25" s="52"/>
      <c r="X25" s="38"/>
    </row>
    <row r="26" spans="1:24" ht="15.75" x14ac:dyDescent="0.25">
      <c r="A26" s="62"/>
      <c r="B26" s="70"/>
      <c r="C26" s="129"/>
      <c r="D26" s="160"/>
      <c r="E26" s="161"/>
      <c r="F26" s="160"/>
      <c r="G26" s="161"/>
      <c r="H26" s="160"/>
      <c r="I26" s="161"/>
      <c r="J26" s="160"/>
      <c r="K26" s="161"/>
      <c r="L26" s="160"/>
      <c r="M26" s="242"/>
      <c r="N26" s="242"/>
      <c r="O26" s="161"/>
      <c r="P26" s="160"/>
      <c r="Q26" s="235"/>
      <c r="R26" s="160"/>
      <c r="S26" s="161"/>
      <c r="T26" s="130"/>
      <c r="U26" s="2"/>
      <c r="V26" s="45"/>
      <c r="W26" s="52"/>
      <c r="X26" s="45"/>
    </row>
    <row r="27" spans="1:24" ht="15.75" x14ac:dyDescent="0.25">
      <c r="A27" s="233"/>
      <c r="B27" s="50"/>
      <c r="C27" s="124"/>
      <c r="D27" s="65"/>
      <c r="E27" s="239"/>
      <c r="F27" s="65"/>
      <c r="G27" s="64"/>
      <c r="H27" s="65"/>
      <c r="I27" s="239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125"/>
      <c r="U27" s="2"/>
      <c r="V27" s="37"/>
      <c r="W27" s="52"/>
      <c r="X27" s="37"/>
    </row>
    <row r="28" spans="1:24" ht="15.75" x14ac:dyDescent="0.25">
      <c r="A28" s="233"/>
      <c r="B28" s="50"/>
      <c r="C28" s="124"/>
      <c r="D28" s="65"/>
      <c r="E28" s="239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125"/>
      <c r="U28" s="2"/>
      <c r="V28" s="37"/>
      <c r="W28" s="52"/>
      <c r="X28" s="38"/>
    </row>
    <row r="29" spans="1:24" ht="15.75" x14ac:dyDescent="0.25">
      <c r="A29" s="64"/>
      <c r="B29" s="50"/>
      <c r="C29" s="12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125"/>
      <c r="U29" s="2"/>
      <c r="V29" s="45"/>
      <c r="W29" s="52"/>
      <c r="X29" s="45"/>
    </row>
    <row r="30" spans="1:24" ht="15.75" x14ac:dyDescent="0.25">
      <c r="A30" s="64"/>
      <c r="B30" s="50"/>
      <c r="C30" s="12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125"/>
      <c r="U30" s="2"/>
      <c r="V30" s="37"/>
      <c r="W30" s="52"/>
      <c r="X30" s="37"/>
    </row>
    <row r="31" spans="1:24" ht="15.75" customHeight="1" thickBot="1" x14ac:dyDescent="0.3">
      <c r="A31" s="66"/>
      <c r="B31" s="122"/>
      <c r="C31" s="126"/>
      <c r="D31" s="163"/>
      <c r="E31" s="164"/>
      <c r="F31" s="163"/>
      <c r="G31" s="164"/>
      <c r="H31" s="163"/>
      <c r="I31" s="241"/>
      <c r="J31" s="163"/>
      <c r="K31" s="164"/>
      <c r="L31" s="163"/>
      <c r="M31" s="241"/>
      <c r="N31" s="163"/>
      <c r="O31" s="164"/>
      <c r="P31" s="163"/>
      <c r="Q31" s="164"/>
      <c r="R31" s="163"/>
      <c r="S31" s="164"/>
      <c r="T31" s="127"/>
      <c r="U31" s="2"/>
      <c r="V31" s="37"/>
      <c r="W31" s="52"/>
      <c r="X31" s="38"/>
    </row>
    <row r="32" spans="1:24" ht="15.75" customHeight="1" thickBot="1" x14ac:dyDescent="0.3">
      <c r="A32" s="2"/>
      <c r="B32" s="24">
        <f>+SUM(B26:B31)</f>
        <v>0</v>
      </c>
      <c r="C32" s="2"/>
      <c r="D32" s="123">
        <f>+SUM(D26:D31)</f>
        <v>0</v>
      </c>
      <c r="E32" s="2"/>
      <c r="F32" s="123">
        <f>+SUM(F26:F31)</f>
        <v>0</v>
      </c>
      <c r="G32" s="2"/>
      <c r="H32" s="123">
        <f>+SUM(H26:H31)</f>
        <v>0</v>
      </c>
      <c r="I32" s="2"/>
      <c r="J32" s="123">
        <f>+SUM(J26:J31)</f>
        <v>0</v>
      </c>
      <c r="K32" s="2"/>
      <c r="L32" s="123">
        <f>+SUM(L26:L31)</f>
        <v>0</v>
      </c>
      <c r="M32" s="2"/>
      <c r="N32" s="123">
        <f>+SUM(N26:N31)</f>
        <v>0</v>
      </c>
      <c r="O32" s="2"/>
      <c r="P32" s="123">
        <f>+SUM(P26:P31)</f>
        <v>0</v>
      </c>
      <c r="Q32" s="2"/>
      <c r="R32" s="123">
        <f>+SUM(R26:R31)</f>
        <v>0</v>
      </c>
      <c r="S32" s="2"/>
      <c r="T32" s="123">
        <f>+SUM(T26:T31)</f>
        <v>0</v>
      </c>
      <c r="U32" s="2"/>
      <c r="V32" s="45"/>
      <c r="W32" s="52"/>
      <c r="X32" s="45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37"/>
      <c r="W33" s="52"/>
      <c r="X33" s="37"/>
    </row>
    <row r="34" spans="1:24" ht="15.75" x14ac:dyDescent="0.25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R34" s="2"/>
      <c r="S34" s="2"/>
      <c r="T34" s="2"/>
      <c r="U34" s="2"/>
      <c r="V34" s="37"/>
      <c r="W34" s="52"/>
      <c r="X34" s="38"/>
    </row>
    <row r="35" spans="1:24" ht="15.75" x14ac:dyDescent="0.25">
      <c r="A35" s="2"/>
      <c r="B35" s="2"/>
      <c r="C35" s="2"/>
      <c r="D35" s="2"/>
      <c r="E35" s="2"/>
      <c r="F35" s="2"/>
      <c r="G35" s="2"/>
      <c r="H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45"/>
      <c r="W35" s="52"/>
      <c r="X35" s="45"/>
    </row>
    <row r="36" spans="1:24" ht="15.75" x14ac:dyDescent="0.25">
      <c r="A36" s="50"/>
      <c r="B36" s="50"/>
      <c r="C36" s="2"/>
      <c r="D36" s="2"/>
      <c r="E36" s="2"/>
      <c r="F36" s="2"/>
      <c r="G36" s="50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37"/>
      <c r="W36" s="52"/>
      <c r="X36" s="37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37"/>
      <c r="W37" s="52"/>
      <c r="X37" s="38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45"/>
      <c r="W38" s="45"/>
      <c r="X38" s="44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45"/>
      <c r="W39" s="45"/>
      <c r="X39" s="44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3"/>
  <sheetViews>
    <sheetView workbookViewId="0">
      <pane ySplit="3" topLeftCell="A4" activePane="bottomLeft" state="frozen"/>
      <selection activeCell="W2" sqref="W2:W3"/>
      <selection pane="bottomLeft" activeCell="K35" sqref="K35"/>
    </sheetView>
  </sheetViews>
  <sheetFormatPr defaultColWidth="13.375" defaultRowHeight="15" customHeight="1" x14ac:dyDescent="0.25"/>
  <cols>
    <col min="1" max="1" width="14.125" style="51" bestFit="1" customWidth="1"/>
    <col min="2" max="2" width="6.875" style="51" customWidth="1"/>
    <col min="3" max="3" width="12" style="51" bestFit="1" customWidth="1"/>
    <col min="4" max="4" width="6.875" style="51" customWidth="1"/>
    <col min="5" max="5" width="15" style="51" bestFit="1" customWidth="1"/>
    <col min="6" max="6" width="6.875" style="51" customWidth="1"/>
    <col min="7" max="7" width="9.625" style="51" bestFit="1" customWidth="1"/>
    <col min="8" max="8" width="6.875" style="51" customWidth="1"/>
    <col min="9" max="9" width="15.375" style="51" bestFit="1" customWidth="1"/>
    <col min="10" max="10" width="6.875" style="51" customWidth="1"/>
    <col min="11" max="11" width="10.875" style="51" bestFit="1" customWidth="1"/>
    <col min="12" max="12" width="6.875" style="51" customWidth="1"/>
    <col min="13" max="13" width="13.375" style="51" customWidth="1"/>
    <col min="14" max="14" width="6.875" style="51" customWidth="1"/>
    <col min="15" max="15" width="12.375" style="51" bestFit="1" customWidth="1"/>
    <col min="16" max="16" width="6.875" style="51" customWidth="1"/>
    <col min="17" max="17" width="12" style="51" bestFit="1" customWidth="1"/>
    <col min="18" max="18" width="6.875" style="51" customWidth="1"/>
    <col min="19" max="19" width="11.875" style="51" bestFit="1" customWidth="1"/>
    <col min="20" max="26" width="6.875" style="51" customWidth="1"/>
    <col min="27" max="16384" width="13.375" style="51"/>
  </cols>
  <sheetData>
    <row r="1" spans="1:26" ht="15.75" customHeight="1" thickBot="1" x14ac:dyDescent="0.3">
      <c r="A1" s="344" t="s">
        <v>125</v>
      </c>
      <c r="B1" s="345"/>
      <c r="C1" s="344" t="s">
        <v>126</v>
      </c>
      <c r="D1" s="345"/>
      <c r="E1" s="344" t="s">
        <v>127</v>
      </c>
      <c r="F1" s="346"/>
      <c r="G1" s="344" t="s">
        <v>128</v>
      </c>
      <c r="H1" s="345"/>
      <c r="I1" s="340" t="s">
        <v>129</v>
      </c>
      <c r="J1" s="341"/>
      <c r="K1" s="340" t="s">
        <v>130</v>
      </c>
      <c r="L1" s="341"/>
      <c r="M1" s="340" t="s">
        <v>131</v>
      </c>
      <c r="N1" s="341"/>
      <c r="O1" s="340" t="s">
        <v>132</v>
      </c>
      <c r="P1" s="341"/>
      <c r="Q1" s="340" t="s">
        <v>348</v>
      </c>
      <c r="R1" s="341"/>
      <c r="S1" s="340" t="s">
        <v>134</v>
      </c>
      <c r="T1" s="34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500</v>
      </c>
      <c r="C2" s="6" t="s">
        <v>15</v>
      </c>
      <c r="D2" s="7">
        <v>500</v>
      </c>
      <c r="E2" s="6" t="s">
        <v>15</v>
      </c>
      <c r="F2" s="7">
        <v>500</v>
      </c>
      <c r="G2" s="6" t="s">
        <v>11</v>
      </c>
      <c r="H2" s="7">
        <v>500</v>
      </c>
      <c r="I2" s="6" t="s">
        <v>15</v>
      </c>
      <c r="J2" s="7">
        <v>500</v>
      </c>
      <c r="K2" s="6" t="s">
        <v>15</v>
      </c>
      <c r="L2" s="7">
        <v>500</v>
      </c>
      <c r="M2" s="6" t="s">
        <v>15</v>
      </c>
      <c r="N2" s="7">
        <v>500</v>
      </c>
      <c r="O2" s="6" t="s">
        <v>15</v>
      </c>
      <c r="P2" s="7">
        <v>500</v>
      </c>
      <c r="Q2" s="6" t="s">
        <v>15</v>
      </c>
      <c r="R2" s="7">
        <v>500</v>
      </c>
      <c r="S2" s="6" t="s">
        <v>15</v>
      </c>
      <c r="T2" s="7">
        <v>500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/>
      <c r="B3" s="7">
        <f>B2-B7-B16-B25-B32</f>
        <v>11</v>
      </c>
      <c r="C3" s="9"/>
      <c r="D3" s="7">
        <f>D2-D7-D16-D25-D32</f>
        <v>30</v>
      </c>
      <c r="E3" s="9"/>
      <c r="F3" s="7">
        <f>F2-F7-F16-F25-F32</f>
        <v>25</v>
      </c>
      <c r="G3" s="9"/>
      <c r="H3" s="7">
        <f>H2-H7-H16-H25-H32</f>
        <v>0</v>
      </c>
      <c r="I3" s="166"/>
      <c r="J3" s="7">
        <f>J2-J7-J16-J25-J32</f>
        <v>12</v>
      </c>
      <c r="K3" s="166"/>
      <c r="L3" s="7">
        <f>L2-L7-L16-L25-L32</f>
        <v>4</v>
      </c>
      <c r="M3" s="166"/>
      <c r="N3" s="7">
        <f>N2-N7-N16-N25-N32</f>
        <v>14</v>
      </c>
      <c r="O3" s="9"/>
      <c r="P3" s="7">
        <f>P2-P7-P16-P25-P32</f>
        <v>1</v>
      </c>
      <c r="Q3" s="9"/>
      <c r="R3" s="7">
        <f>R2-R7-R16-R25-R32</f>
        <v>4</v>
      </c>
      <c r="S3" s="9"/>
      <c r="T3" s="7">
        <f>T2-T7-T16-T25-T32</f>
        <v>26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233" t="s">
        <v>148</v>
      </c>
      <c r="B4" s="165">
        <v>37</v>
      </c>
      <c r="C4" s="234" t="s">
        <v>147</v>
      </c>
      <c r="D4" s="244">
        <v>16</v>
      </c>
      <c r="E4" s="235" t="s">
        <v>167</v>
      </c>
      <c r="F4" s="167">
        <v>5</v>
      </c>
      <c r="G4" s="235" t="s">
        <v>150</v>
      </c>
      <c r="H4" s="209">
        <v>19</v>
      </c>
      <c r="I4" s="236" t="s">
        <v>145</v>
      </c>
      <c r="J4" s="237">
        <v>19</v>
      </c>
      <c r="K4" s="236" t="s">
        <v>151</v>
      </c>
      <c r="L4" s="237">
        <v>15</v>
      </c>
      <c r="M4" s="236" t="s">
        <v>143</v>
      </c>
      <c r="N4" s="237">
        <v>47</v>
      </c>
      <c r="O4" s="235" t="s">
        <v>349</v>
      </c>
      <c r="P4" s="167">
        <v>45</v>
      </c>
      <c r="Q4" s="235" t="s">
        <v>144</v>
      </c>
      <c r="R4" s="167">
        <v>43</v>
      </c>
      <c r="S4" s="235" t="s">
        <v>155</v>
      </c>
      <c r="T4" s="168">
        <v>22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233" t="s">
        <v>53</v>
      </c>
      <c r="B5" s="50">
        <v>1</v>
      </c>
      <c r="C5" s="238" t="s">
        <v>164</v>
      </c>
      <c r="D5" s="65">
        <v>7</v>
      </c>
      <c r="E5" s="239" t="s">
        <v>146</v>
      </c>
      <c r="F5" s="65">
        <v>28</v>
      </c>
      <c r="G5" s="239" t="s">
        <v>54</v>
      </c>
      <c r="H5" s="50">
        <v>4</v>
      </c>
      <c r="I5" s="238" t="s">
        <v>153</v>
      </c>
      <c r="J5" s="125">
        <v>1</v>
      </c>
      <c r="K5" s="238" t="s">
        <v>158</v>
      </c>
      <c r="L5" s="125">
        <v>6</v>
      </c>
      <c r="M5" s="238" t="s">
        <v>165</v>
      </c>
      <c r="N5" s="125">
        <v>7</v>
      </c>
      <c r="O5" s="239" t="s">
        <v>149</v>
      </c>
      <c r="P5" s="65">
        <v>18</v>
      </c>
      <c r="Q5" s="239" t="s">
        <v>350</v>
      </c>
      <c r="R5" s="65">
        <v>1</v>
      </c>
      <c r="S5" s="239" t="s">
        <v>351</v>
      </c>
      <c r="T5" s="12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66" t="s">
        <v>352</v>
      </c>
      <c r="B6" s="122">
        <v>1</v>
      </c>
      <c r="C6" s="240" t="s">
        <v>160</v>
      </c>
      <c r="D6" s="163">
        <v>5</v>
      </c>
      <c r="E6" s="164" t="s">
        <v>139</v>
      </c>
      <c r="F6" s="163">
        <v>10</v>
      </c>
      <c r="G6" s="241" t="s">
        <v>159</v>
      </c>
      <c r="H6" s="210">
        <v>2</v>
      </c>
      <c r="I6" s="240" t="s">
        <v>161</v>
      </c>
      <c r="J6" s="127">
        <v>1</v>
      </c>
      <c r="K6" s="240" t="s">
        <v>157</v>
      </c>
      <c r="L6" s="127">
        <v>20</v>
      </c>
      <c r="M6" s="126" t="s">
        <v>143</v>
      </c>
      <c r="N6" s="127">
        <v>1</v>
      </c>
      <c r="O6" s="241" t="s">
        <v>152</v>
      </c>
      <c r="P6" s="163">
        <v>1</v>
      </c>
      <c r="Q6" s="164" t="s">
        <v>154</v>
      </c>
      <c r="R6" s="163">
        <v>1</v>
      </c>
      <c r="S6" s="164" t="s">
        <v>353</v>
      </c>
      <c r="T6" s="12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32">
        <f>+SUM(B4:B6)</f>
        <v>39</v>
      </c>
      <c r="C7" s="13"/>
      <c r="D7" s="128">
        <f>+SUM(D4:D6)</f>
        <v>28</v>
      </c>
      <c r="E7" s="13"/>
      <c r="F7" s="128">
        <f>+SUM(F4:F6)</f>
        <v>43</v>
      </c>
      <c r="G7" s="13"/>
      <c r="H7" s="128">
        <f>+SUM(H4:H6)</f>
        <v>25</v>
      </c>
      <c r="I7" s="13"/>
      <c r="J7" s="128">
        <f>+SUM(J4:J6)</f>
        <v>21</v>
      </c>
      <c r="K7" s="13"/>
      <c r="L7" s="128">
        <f>+SUM(L4:L6)</f>
        <v>41</v>
      </c>
      <c r="M7" s="13"/>
      <c r="N7" s="128">
        <f>+SUM(N4:N6)</f>
        <v>55</v>
      </c>
      <c r="O7" s="13"/>
      <c r="P7" s="128">
        <f>+SUM(P4:P6)</f>
        <v>64</v>
      </c>
      <c r="Q7" s="13"/>
      <c r="R7" s="128">
        <f>+SUM(R4:R6)</f>
        <v>45</v>
      </c>
      <c r="S7" s="13"/>
      <c r="T7" s="128">
        <f>+SUM(T4:T6)</f>
        <v>24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236" t="s">
        <v>225</v>
      </c>
      <c r="B8" s="237">
        <v>8</v>
      </c>
      <c r="C8" s="236" t="s">
        <v>57</v>
      </c>
      <c r="D8" s="242">
        <v>23</v>
      </c>
      <c r="E8" s="161" t="s">
        <v>184</v>
      </c>
      <c r="F8" s="160">
        <v>14</v>
      </c>
      <c r="G8" s="161" t="s">
        <v>84</v>
      </c>
      <c r="H8" s="160">
        <v>14</v>
      </c>
      <c r="I8" s="235" t="s">
        <v>172</v>
      </c>
      <c r="J8" s="160">
        <v>30</v>
      </c>
      <c r="K8" s="235" t="s">
        <v>169</v>
      </c>
      <c r="L8" s="160">
        <v>25</v>
      </c>
      <c r="M8" s="235" t="s">
        <v>86</v>
      </c>
      <c r="N8" s="160">
        <v>20</v>
      </c>
      <c r="O8" s="161" t="s">
        <v>61</v>
      </c>
      <c r="P8" s="160">
        <v>12</v>
      </c>
      <c r="Q8" s="235" t="s">
        <v>354</v>
      </c>
      <c r="R8" s="160">
        <v>6</v>
      </c>
      <c r="S8" s="235" t="s">
        <v>23</v>
      </c>
      <c r="T8" s="130">
        <v>14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238" t="s">
        <v>137</v>
      </c>
      <c r="B9" s="125">
        <v>8</v>
      </c>
      <c r="C9" s="238" t="s">
        <v>203</v>
      </c>
      <c r="D9" s="65">
        <v>16</v>
      </c>
      <c r="E9" s="239" t="s">
        <v>216</v>
      </c>
      <c r="F9" s="65">
        <v>5</v>
      </c>
      <c r="G9" s="239" t="s">
        <v>181</v>
      </c>
      <c r="H9" s="65">
        <v>13</v>
      </c>
      <c r="I9" s="239" t="s">
        <v>183</v>
      </c>
      <c r="J9" s="65">
        <v>16</v>
      </c>
      <c r="K9" s="239" t="s">
        <v>55</v>
      </c>
      <c r="L9" s="65">
        <v>15</v>
      </c>
      <c r="M9" s="239" t="s">
        <v>174</v>
      </c>
      <c r="N9" s="65">
        <v>30</v>
      </c>
      <c r="O9" s="239" t="s">
        <v>170</v>
      </c>
      <c r="P9" s="65">
        <v>14</v>
      </c>
      <c r="Q9" s="239" t="s">
        <v>401</v>
      </c>
      <c r="R9" s="65">
        <v>5</v>
      </c>
      <c r="S9" s="239" t="s">
        <v>189</v>
      </c>
      <c r="T9" s="125">
        <v>3</v>
      </c>
      <c r="U9" s="2"/>
      <c r="V9" s="2"/>
      <c r="W9" s="2"/>
      <c r="X9" s="2"/>
      <c r="Y9" s="2"/>
      <c r="Z9" s="2"/>
    </row>
    <row r="10" spans="1:26" ht="15.75" x14ac:dyDescent="0.25">
      <c r="A10" s="238" t="s">
        <v>214</v>
      </c>
      <c r="B10" s="125">
        <v>7</v>
      </c>
      <c r="C10" s="238" t="s">
        <v>59</v>
      </c>
      <c r="D10" s="65">
        <v>10</v>
      </c>
      <c r="E10" s="239" t="s">
        <v>228</v>
      </c>
      <c r="F10" s="65">
        <v>4</v>
      </c>
      <c r="G10" s="239" t="s">
        <v>355</v>
      </c>
      <c r="H10" s="65">
        <v>9</v>
      </c>
      <c r="I10" s="239" t="s">
        <v>191</v>
      </c>
      <c r="J10" s="65">
        <v>3</v>
      </c>
      <c r="K10" s="239" t="s">
        <v>356</v>
      </c>
      <c r="L10" s="65">
        <v>8</v>
      </c>
      <c r="M10" s="239" t="s">
        <v>357</v>
      </c>
      <c r="N10" s="65">
        <v>4</v>
      </c>
      <c r="O10" s="239" t="s">
        <v>101</v>
      </c>
      <c r="P10" s="65">
        <v>6</v>
      </c>
      <c r="Q10" s="239" t="s">
        <v>182</v>
      </c>
      <c r="R10" s="65">
        <v>3</v>
      </c>
      <c r="S10" s="239" t="s">
        <v>22</v>
      </c>
      <c r="T10" s="125">
        <v>8</v>
      </c>
      <c r="U10" s="2"/>
      <c r="V10" s="2"/>
      <c r="W10" s="2"/>
      <c r="X10" s="2"/>
      <c r="Y10" s="2"/>
      <c r="Z10" s="2"/>
    </row>
    <row r="11" spans="1:26" ht="15.75" x14ac:dyDescent="0.25">
      <c r="A11" s="238" t="s">
        <v>222</v>
      </c>
      <c r="B11" s="125">
        <v>3</v>
      </c>
      <c r="C11" s="238" t="s">
        <v>358</v>
      </c>
      <c r="D11" s="65">
        <v>3</v>
      </c>
      <c r="E11" s="239" t="s">
        <v>359</v>
      </c>
      <c r="F11" s="65">
        <v>4</v>
      </c>
      <c r="G11" s="239" t="s">
        <v>360</v>
      </c>
      <c r="H11" s="65">
        <v>12</v>
      </c>
      <c r="I11" s="239" t="s">
        <v>135</v>
      </c>
      <c r="J11" s="65">
        <v>8</v>
      </c>
      <c r="K11" s="239" t="s">
        <v>208</v>
      </c>
      <c r="L11" s="65">
        <v>6</v>
      </c>
      <c r="M11" s="239" t="s">
        <v>173</v>
      </c>
      <c r="N11" s="65">
        <v>27</v>
      </c>
      <c r="O11" s="239" t="s">
        <v>361</v>
      </c>
      <c r="P11" s="65">
        <v>21</v>
      </c>
      <c r="Q11" s="239" t="s">
        <v>190</v>
      </c>
      <c r="R11" s="65">
        <v>1</v>
      </c>
      <c r="S11" s="239" t="s">
        <v>194</v>
      </c>
      <c r="T11" s="125">
        <v>3</v>
      </c>
      <c r="U11" s="2"/>
      <c r="V11" s="2"/>
      <c r="W11" s="2"/>
      <c r="X11" s="2"/>
      <c r="Y11" s="2"/>
      <c r="Z11" s="2"/>
    </row>
    <row r="12" spans="1:26" ht="15.75" x14ac:dyDescent="0.25">
      <c r="A12" s="238" t="s">
        <v>362</v>
      </c>
      <c r="B12" s="125">
        <v>2</v>
      </c>
      <c r="C12" s="238" t="s">
        <v>193</v>
      </c>
      <c r="D12" s="65">
        <v>4</v>
      </c>
      <c r="E12" s="239" t="s">
        <v>363</v>
      </c>
      <c r="F12" s="65">
        <v>5</v>
      </c>
      <c r="G12" s="239" t="s">
        <v>60</v>
      </c>
      <c r="H12" s="65">
        <v>10</v>
      </c>
      <c r="I12" s="239" t="s">
        <v>364</v>
      </c>
      <c r="J12" s="65">
        <v>3</v>
      </c>
      <c r="K12" s="239" t="s">
        <v>365</v>
      </c>
      <c r="L12" s="65">
        <v>1</v>
      </c>
      <c r="M12" s="239" t="s">
        <v>366</v>
      </c>
      <c r="N12" s="65">
        <v>3</v>
      </c>
      <c r="O12" s="239" t="s">
        <v>62</v>
      </c>
      <c r="P12" s="65">
        <v>15</v>
      </c>
      <c r="Q12" s="239" t="s">
        <v>209</v>
      </c>
      <c r="R12" s="65">
        <v>1</v>
      </c>
      <c r="S12" s="239" t="s">
        <v>205</v>
      </c>
      <c r="T12" s="125">
        <v>2</v>
      </c>
      <c r="U12" s="2"/>
      <c r="V12" s="2"/>
      <c r="W12" s="2"/>
      <c r="X12" s="2"/>
      <c r="Y12" s="2"/>
      <c r="Z12" s="2"/>
    </row>
    <row r="13" spans="1:26" ht="15.75" x14ac:dyDescent="0.25">
      <c r="A13" s="238" t="s">
        <v>367</v>
      </c>
      <c r="B13" s="125">
        <v>1</v>
      </c>
      <c r="C13" s="238" t="s">
        <v>171</v>
      </c>
      <c r="D13" s="65">
        <v>4</v>
      </c>
      <c r="E13" s="239" t="s">
        <v>400</v>
      </c>
      <c r="F13" s="65">
        <v>2</v>
      </c>
      <c r="G13" s="239" t="s">
        <v>368</v>
      </c>
      <c r="H13" s="65">
        <v>3</v>
      </c>
      <c r="I13" s="239" t="s">
        <v>369</v>
      </c>
      <c r="J13" s="65">
        <v>1</v>
      </c>
      <c r="K13" s="239" t="s">
        <v>188</v>
      </c>
      <c r="L13" s="65">
        <v>6</v>
      </c>
      <c r="M13" s="64" t="s">
        <v>34</v>
      </c>
      <c r="N13" s="65">
        <v>16</v>
      </c>
      <c r="O13" s="239" t="s">
        <v>201</v>
      </c>
      <c r="P13" s="65">
        <v>4</v>
      </c>
      <c r="Q13" s="239" t="s">
        <v>227</v>
      </c>
      <c r="R13" s="65">
        <v>1</v>
      </c>
      <c r="S13" s="239" t="s">
        <v>202</v>
      </c>
      <c r="T13" s="125">
        <v>6</v>
      </c>
      <c r="U13" s="2"/>
      <c r="V13" s="2"/>
      <c r="W13" s="2"/>
      <c r="X13" s="2"/>
      <c r="Y13" s="2"/>
      <c r="Z13" s="2"/>
    </row>
    <row r="14" spans="1:26" ht="15.75" x14ac:dyDescent="0.25">
      <c r="A14" s="238" t="s">
        <v>399</v>
      </c>
      <c r="B14" s="125">
        <v>6</v>
      </c>
      <c r="C14" s="238" t="s">
        <v>213</v>
      </c>
      <c r="D14" s="65">
        <v>2</v>
      </c>
      <c r="E14" s="239" t="s">
        <v>176</v>
      </c>
      <c r="F14" s="65">
        <v>2</v>
      </c>
      <c r="G14" s="239" t="s">
        <v>58</v>
      </c>
      <c r="H14" s="65">
        <v>1</v>
      </c>
      <c r="I14" s="50" t="s">
        <v>218</v>
      </c>
      <c r="J14" s="65">
        <v>1</v>
      </c>
      <c r="K14" s="239" t="s">
        <v>370</v>
      </c>
      <c r="L14" s="65">
        <v>1</v>
      </c>
      <c r="M14" s="239" t="s">
        <v>175</v>
      </c>
      <c r="N14" s="65">
        <v>3</v>
      </c>
      <c r="O14" s="239" t="s">
        <v>56</v>
      </c>
      <c r="P14" s="65">
        <v>4</v>
      </c>
      <c r="Q14" s="239" t="s">
        <v>371</v>
      </c>
      <c r="R14" s="65">
        <v>1</v>
      </c>
      <c r="S14" s="239" t="s">
        <v>372</v>
      </c>
      <c r="T14" s="12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240" t="s">
        <v>204</v>
      </c>
      <c r="B15" s="127">
        <v>4</v>
      </c>
      <c r="C15" s="126" t="s">
        <v>373</v>
      </c>
      <c r="D15" s="163">
        <v>1</v>
      </c>
      <c r="E15" s="241" t="s">
        <v>374</v>
      </c>
      <c r="F15" s="163">
        <v>1</v>
      </c>
      <c r="G15" s="164" t="s">
        <v>195</v>
      </c>
      <c r="H15" s="163">
        <v>1</v>
      </c>
      <c r="I15" s="164" t="s">
        <v>212</v>
      </c>
      <c r="J15" s="163">
        <v>1</v>
      </c>
      <c r="K15" s="241" t="s">
        <v>375</v>
      </c>
      <c r="L15" s="163">
        <v>1</v>
      </c>
      <c r="M15" s="241" t="s">
        <v>198</v>
      </c>
      <c r="N15" s="163">
        <v>9</v>
      </c>
      <c r="O15" s="164" t="s">
        <v>33</v>
      </c>
      <c r="P15" s="163">
        <v>1</v>
      </c>
      <c r="Q15" s="164" t="s">
        <v>376</v>
      </c>
      <c r="R15" s="163">
        <v>1</v>
      </c>
      <c r="S15" s="164" t="s">
        <v>377</v>
      </c>
      <c r="T15" s="127">
        <v>1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293">
        <f>+SUM(B8:B15)</f>
        <v>39</v>
      </c>
      <c r="C16" s="2"/>
      <c r="D16" s="128">
        <f>+SUM(D8:D15)</f>
        <v>63</v>
      </c>
      <c r="E16" s="2"/>
      <c r="F16" s="128">
        <f>+SUM(F8:F15)</f>
        <v>37</v>
      </c>
      <c r="G16" s="2"/>
      <c r="H16" s="128">
        <f>+SUM(H8:H15)</f>
        <v>63</v>
      </c>
      <c r="I16" s="2"/>
      <c r="J16" s="128">
        <f>+SUM(J8:J15)</f>
        <v>63</v>
      </c>
      <c r="K16" s="2"/>
      <c r="L16" s="128">
        <f>+SUM(L8:L15)</f>
        <v>63</v>
      </c>
      <c r="M16" s="2"/>
      <c r="N16" s="128">
        <f>+SUM(N8:N15)</f>
        <v>112</v>
      </c>
      <c r="O16" s="2"/>
      <c r="P16" s="128">
        <f>+SUM(P8:P15)</f>
        <v>77</v>
      </c>
      <c r="Q16" s="2"/>
      <c r="R16" s="128">
        <f>+SUM(R8:R15)</f>
        <v>19</v>
      </c>
      <c r="S16" s="2"/>
      <c r="T16" s="128">
        <f>+SUM(T8:T15)</f>
        <v>38</v>
      </c>
      <c r="U16" s="2"/>
      <c r="V16" s="2"/>
      <c r="W16" s="2"/>
      <c r="X16" s="2"/>
      <c r="Y16" s="2"/>
      <c r="Z16" s="2"/>
    </row>
    <row r="17" spans="1:26" s="200" customFormat="1" ht="15.75" x14ac:dyDescent="0.25">
      <c r="A17" s="238" t="s">
        <v>237</v>
      </c>
      <c r="B17" s="125">
        <v>17</v>
      </c>
      <c r="C17" s="243" t="s">
        <v>68</v>
      </c>
      <c r="D17" s="160">
        <v>61</v>
      </c>
      <c r="E17" s="235" t="s">
        <v>254</v>
      </c>
      <c r="F17" s="160">
        <v>23</v>
      </c>
      <c r="G17" s="161" t="s">
        <v>266</v>
      </c>
      <c r="H17" s="160">
        <v>11</v>
      </c>
      <c r="I17" s="235" t="s">
        <v>64</v>
      </c>
      <c r="J17" s="160">
        <v>60</v>
      </c>
      <c r="K17" s="235" t="s">
        <v>233</v>
      </c>
      <c r="L17" s="160">
        <v>80</v>
      </c>
      <c r="M17" s="235" t="s">
        <v>259</v>
      </c>
      <c r="N17" s="160">
        <v>14</v>
      </c>
      <c r="O17" s="235" t="s">
        <v>253</v>
      </c>
      <c r="P17" s="160">
        <v>8</v>
      </c>
      <c r="Q17" s="235" t="s">
        <v>378</v>
      </c>
      <c r="R17" s="160">
        <v>54</v>
      </c>
      <c r="S17" s="236" t="s">
        <v>66</v>
      </c>
      <c r="T17" s="237">
        <v>48</v>
      </c>
      <c r="U17" s="199"/>
      <c r="V17" s="199"/>
      <c r="W17" s="199"/>
      <c r="X17" s="199"/>
      <c r="Y17" s="199"/>
      <c r="Z17" s="199"/>
    </row>
    <row r="18" spans="1:26" ht="15.75" x14ac:dyDescent="0.25">
      <c r="A18" s="238" t="s">
        <v>247</v>
      </c>
      <c r="B18" s="125">
        <v>22</v>
      </c>
      <c r="C18" s="239" t="s">
        <v>250</v>
      </c>
      <c r="D18" s="65">
        <v>37</v>
      </c>
      <c r="E18" s="239" t="s">
        <v>72</v>
      </c>
      <c r="F18" s="65">
        <v>34</v>
      </c>
      <c r="G18" s="239" t="s">
        <v>235</v>
      </c>
      <c r="H18" s="65">
        <v>22</v>
      </c>
      <c r="I18" s="239" t="s">
        <v>257</v>
      </c>
      <c r="J18" s="65">
        <v>16</v>
      </c>
      <c r="K18" s="239" t="s">
        <v>244</v>
      </c>
      <c r="L18" s="65">
        <v>43</v>
      </c>
      <c r="M18" s="239" t="s">
        <v>248</v>
      </c>
      <c r="N18" s="65">
        <v>62</v>
      </c>
      <c r="O18" s="239" t="s">
        <v>243</v>
      </c>
      <c r="P18" s="65">
        <v>45</v>
      </c>
      <c r="Q18" s="239" t="s">
        <v>241</v>
      </c>
      <c r="R18" s="65">
        <v>32</v>
      </c>
      <c r="S18" s="239" t="s">
        <v>147</v>
      </c>
      <c r="T18" s="125">
        <v>9</v>
      </c>
      <c r="U18" s="2"/>
      <c r="V18" s="2"/>
      <c r="W18" s="2"/>
      <c r="X18" s="2"/>
      <c r="Y18" s="2"/>
      <c r="Z18" s="2"/>
    </row>
    <row r="19" spans="1:26" ht="15.75" x14ac:dyDescent="0.25">
      <c r="A19" s="124" t="s">
        <v>234</v>
      </c>
      <c r="B19" s="125">
        <v>36</v>
      </c>
      <c r="C19" s="239" t="s">
        <v>41</v>
      </c>
      <c r="D19" s="65">
        <v>33</v>
      </c>
      <c r="E19" s="239" t="s">
        <v>246</v>
      </c>
      <c r="F19" s="65">
        <v>33</v>
      </c>
      <c r="G19" s="64" t="s">
        <v>277</v>
      </c>
      <c r="H19" s="65">
        <v>19</v>
      </c>
      <c r="I19" s="239" t="s">
        <v>379</v>
      </c>
      <c r="J19" s="65">
        <v>66</v>
      </c>
      <c r="K19" s="239" t="s">
        <v>238</v>
      </c>
      <c r="L19" s="125">
        <v>40</v>
      </c>
      <c r="M19" s="64" t="s">
        <v>285</v>
      </c>
      <c r="N19" s="65">
        <v>7</v>
      </c>
      <c r="O19" s="64" t="s">
        <v>258</v>
      </c>
      <c r="P19" s="65">
        <v>17</v>
      </c>
      <c r="Q19" s="239" t="s">
        <v>239</v>
      </c>
      <c r="R19" s="65">
        <v>29</v>
      </c>
      <c r="S19" s="239" t="s">
        <v>380</v>
      </c>
      <c r="T19" s="65">
        <v>5</v>
      </c>
      <c r="U19" s="2"/>
      <c r="V19" s="2"/>
      <c r="W19" s="2"/>
      <c r="X19" s="2"/>
      <c r="Y19" s="2"/>
      <c r="Z19" s="2"/>
    </row>
    <row r="20" spans="1:26" ht="15.75" x14ac:dyDescent="0.25">
      <c r="A20" s="238" t="s">
        <v>70</v>
      </c>
      <c r="B20" s="125">
        <v>18</v>
      </c>
      <c r="C20" s="239" t="s">
        <v>255</v>
      </c>
      <c r="D20" s="65">
        <v>10</v>
      </c>
      <c r="E20" s="239" t="s">
        <v>279</v>
      </c>
      <c r="F20" s="65">
        <v>4</v>
      </c>
      <c r="G20" s="239" t="s">
        <v>249</v>
      </c>
      <c r="H20" s="65">
        <v>20</v>
      </c>
      <c r="I20" s="239" t="s">
        <v>294</v>
      </c>
      <c r="J20" s="65">
        <v>1</v>
      </c>
      <c r="K20" s="239" t="s">
        <v>381</v>
      </c>
      <c r="L20" s="65">
        <v>10</v>
      </c>
      <c r="M20" s="64" t="s">
        <v>288</v>
      </c>
      <c r="N20" s="65">
        <v>7</v>
      </c>
      <c r="O20" s="64" t="s">
        <v>230</v>
      </c>
      <c r="P20" s="65">
        <v>71</v>
      </c>
      <c r="Q20" s="124" t="s">
        <v>402</v>
      </c>
      <c r="R20" s="65">
        <v>1</v>
      </c>
      <c r="S20" s="64" t="s">
        <v>231</v>
      </c>
      <c r="T20" s="125">
        <v>32</v>
      </c>
      <c r="U20" s="2"/>
      <c r="V20" s="2"/>
      <c r="W20" s="2"/>
      <c r="X20" s="2"/>
      <c r="Y20" s="2"/>
      <c r="Z20" s="2"/>
    </row>
    <row r="21" spans="1:26" ht="15.75" x14ac:dyDescent="0.25">
      <c r="A21" s="238" t="s">
        <v>382</v>
      </c>
      <c r="B21" s="125">
        <v>4</v>
      </c>
      <c r="C21" s="239" t="s">
        <v>269</v>
      </c>
      <c r="D21" s="65">
        <v>12</v>
      </c>
      <c r="E21" s="239" t="s">
        <v>289</v>
      </c>
      <c r="F21" s="65">
        <v>3</v>
      </c>
      <c r="G21" s="239" t="s">
        <v>286</v>
      </c>
      <c r="H21" s="65">
        <v>1</v>
      </c>
      <c r="I21" s="64" t="s">
        <v>252</v>
      </c>
      <c r="J21" s="65">
        <v>1</v>
      </c>
      <c r="K21" s="64" t="s">
        <v>274</v>
      </c>
      <c r="L21" s="65">
        <v>9</v>
      </c>
      <c r="M21" s="64" t="s">
        <v>240</v>
      </c>
      <c r="N21" s="65">
        <v>15</v>
      </c>
      <c r="O21" s="239" t="s">
        <v>232</v>
      </c>
      <c r="P21" s="65">
        <v>17</v>
      </c>
      <c r="Q21" s="239" t="s">
        <v>261</v>
      </c>
      <c r="R21" s="65">
        <v>3</v>
      </c>
      <c r="S21" s="64" t="s">
        <v>383</v>
      </c>
      <c r="T21" s="125">
        <v>1</v>
      </c>
      <c r="U21" s="2"/>
      <c r="V21" s="2"/>
      <c r="W21" s="2"/>
      <c r="X21" s="2"/>
      <c r="Y21" s="2"/>
      <c r="Z21" s="2"/>
    </row>
    <row r="22" spans="1:26" ht="15.75" x14ac:dyDescent="0.25">
      <c r="A22" s="124" t="s">
        <v>73</v>
      </c>
      <c r="B22" s="125">
        <v>26</v>
      </c>
      <c r="C22" s="239" t="s">
        <v>264</v>
      </c>
      <c r="D22" s="114">
        <v>15</v>
      </c>
      <c r="E22" s="239" t="s">
        <v>69</v>
      </c>
      <c r="F22" s="65">
        <v>19</v>
      </c>
      <c r="G22" s="239" t="s">
        <v>268</v>
      </c>
      <c r="H22" s="65">
        <v>7</v>
      </c>
      <c r="I22" s="64" t="s">
        <v>293</v>
      </c>
      <c r="J22" s="65">
        <v>1</v>
      </c>
      <c r="K22" s="239" t="s">
        <v>272</v>
      </c>
      <c r="L22" s="65">
        <v>1</v>
      </c>
      <c r="M22" s="64" t="s">
        <v>63</v>
      </c>
      <c r="N22" s="65">
        <v>3</v>
      </c>
      <c r="O22" s="239" t="s">
        <v>251</v>
      </c>
      <c r="P22" s="65">
        <v>22</v>
      </c>
      <c r="Q22" s="239" t="s">
        <v>384</v>
      </c>
      <c r="R22" s="65">
        <v>3</v>
      </c>
      <c r="S22" s="239" t="s">
        <v>65</v>
      </c>
      <c r="T22" s="125">
        <v>6</v>
      </c>
      <c r="U22" s="2"/>
      <c r="V22" s="2"/>
      <c r="W22" s="2"/>
      <c r="X22" s="2"/>
      <c r="Y22" s="2"/>
      <c r="Z22" s="2"/>
    </row>
    <row r="23" spans="1:26" ht="15.75" x14ac:dyDescent="0.25">
      <c r="A23" s="238" t="s">
        <v>262</v>
      </c>
      <c r="B23" s="125">
        <v>5</v>
      </c>
      <c r="C23" s="50" t="s">
        <v>291</v>
      </c>
      <c r="D23" s="65">
        <v>1</v>
      </c>
      <c r="E23" s="239" t="s">
        <v>278</v>
      </c>
      <c r="F23" s="65">
        <v>1</v>
      </c>
      <c r="G23" s="64" t="s">
        <v>71</v>
      </c>
      <c r="H23" s="65">
        <v>16</v>
      </c>
      <c r="I23" s="239" t="s">
        <v>385</v>
      </c>
      <c r="J23" s="65">
        <v>1</v>
      </c>
      <c r="K23" s="64" t="s">
        <v>290</v>
      </c>
      <c r="L23" s="65">
        <v>1</v>
      </c>
      <c r="M23" s="64" t="s">
        <v>245</v>
      </c>
      <c r="N23" s="65">
        <v>4</v>
      </c>
      <c r="O23" s="239" t="s">
        <v>282</v>
      </c>
      <c r="P23" s="65">
        <v>1</v>
      </c>
      <c r="Q23" s="64" t="s">
        <v>386</v>
      </c>
      <c r="R23" s="65">
        <v>1</v>
      </c>
      <c r="S23" s="239" t="s">
        <v>387</v>
      </c>
      <c r="T23" s="125">
        <v>1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240" t="s">
        <v>275</v>
      </c>
      <c r="B24" s="127">
        <v>3</v>
      </c>
      <c r="C24" s="241" t="s">
        <v>263</v>
      </c>
      <c r="D24" s="163">
        <v>2</v>
      </c>
      <c r="E24" s="164" t="s">
        <v>265</v>
      </c>
      <c r="F24" s="163">
        <v>6</v>
      </c>
      <c r="G24" s="164" t="s">
        <v>284</v>
      </c>
      <c r="H24" s="163">
        <v>3</v>
      </c>
      <c r="I24" s="241" t="s">
        <v>388</v>
      </c>
      <c r="J24" s="163">
        <v>1</v>
      </c>
      <c r="K24" s="164" t="s">
        <v>276</v>
      </c>
      <c r="L24" s="163">
        <v>1</v>
      </c>
      <c r="M24" s="164" t="s">
        <v>389</v>
      </c>
      <c r="N24" s="163">
        <v>1</v>
      </c>
      <c r="O24" s="241" t="s">
        <v>390</v>
      </c>
      <c r="P24" s="163">
        <v>1</v>
      </c>
      <c r="Q24" s="164" t="s">
        <v>138</v>
      </c>
      <c r="R24" s="163">
        <v>1</v>
      </c>
      <c r="S24" s="241" t="s">
        <v>267</v>
      </c>
      <c r="T24" s="127">
        <v>2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123">
        <f>+SUM(B17:B24)</f>
        <v>131</v>
      </c>
      <c r="C25" s="13"/>
      <c r="D25" s="128">
        <f>+SUM(D17:D24)</f>
        <v>171</v>
      </c>
      <c r="E25" s="13"/>
      <c r="F25" s="128">
        <f>+SUM(F17:F24)</f>
        <v>123</v>
      </c>
      <c r="G25" s="13"/>
      <c r="H25" s="128">
        <f>+SUM(H17:H24)</f>
        <v>99</v>
      </c>
      <c r="I25" s="13"/>
      <c r="J25" s="128">
        <f>+SUM(J17:J24)</f>
        <v>147</v>
      </c>
      <c r="K25" s="13"/>
      <c r="L25" s="128">
        <f>+SUM(L17:L24)</f>
        <v>185</v>
      </c>
      <c r="M25" s="13"/>
      <c r="N25" s="128">
        <f>+SUM(N17:N24)</f>
        <v>113</v>
      </c>
      <c r="O25" s="13"/>
      <c r="P25" s="128">
        <f>+SUM(P17:P24)</f>
        <v>182</v>
      </c>
      <c r="Q25" s="13"/>
      <c r="R25" s="128">
        <f>+SUM(R17:R24)</f>
        <v>124</v>
      </c>
      <c r="S25" s="13"/>
      <c r="T25" s="128">
        <f>+SUM(T17:T24)</f>
        <v>104</v>
      </c>
      <c r="U25" s="2"/>
      <c r="V25" s="2"/>
      <c r="W25" s="2"/>
      <c r="X25" s="2"/>
      <c r="Y25" s="2"/>
      <c r="Z25" s="2"/>
    </row>
    <row r="26" spans="1:26" s="200" customFormat="1" ht="15.75" x14ac:dyDescent="0.25">
      <c r="A26" s="62" t="s">
        <v>391</v>
      </c>
      <c r="B26" s="70">
        <v>34</v>
      </c>
      <c r="C26" s="13" t="s">
        <v>311</v>
      </c>
      <c r="D26" s="160">
        <v>42</v>
      </c>
      <c r="E26" s="161" t="s">
        <v>79</v>
      </c>
      <c r="F26" s="160">
        <v>51</v>
      </c>
      <c r="G26" s="161" t="s">
        <v>300</v>
      </c>
      <c r="H26" s="160">
        <v>218</v>
      </c>
      <c r="I26" s="161" t="s">
        <v>304</v>
      </c>
      <c r="J26" s="160">
        <v>201</v>
      </c>
      <c r="K26" s="161" t="s">
        <v>298</v>
      </c>
      <c r="L26" s="160">
        <v>143</v>
      </c>
      <c r="M26" s="242" t="s">
        <v>306</v>
      </c>
      <c r="N26" s="242">
        <v>127</v>
      </c>
      <c r="O26" s="161" t="s">
        <v>308</v>
      </c>
      <c r="P26" s="160">
        <v>51</v>
      </c>
      <c r="Q26" s="235" t="s">
        <v>297</v>
      </c>
      <c r="R26" s="160">
        <v>214</v>
      </c>
      <c r="S26" s="161" t="s">
        <v>295</v>
      </c>
      <c r="T26" s="130">
        <v>228</v>
      </c>
      <c r="U26" s="199"/>
      <c r="V26" s="199"/>
      <c r="W26" s="199"/>
      <c r="X26" s="199"/>
      <c r="Y26" s="199"/>
      <c r="Z26" s="199"/>
    </row>
    <row r="27" spans="1:26" ht="15.75" x14ac:dyDescent="0.25">
      <c r="A27" s="233" t="s">
        <v>309</v>
      </c>
      <c r="B27" s="50">
        <v>4</v>
      </c>
      <c r="C27" s="124" t="s">
        <v>319</v>
      </c>
      <c r="D27" s="65">
        <v>66</v>
      </c>
      <c r="E27" s="239" t="s">
        <v>78</v>
      </c>
      <c r="F27" s="65">
        <v>143</v>
      </c>
      <c r="G27" s="64" t="s">
        <v>392</v>
      </c>
      <c r="H27" s="65">
        <v>1</v>
      </c>
      <c r="I27" s="239" t="s">
        <v>393</v>
      </c>
      <c r="J27" s="65">
        <v>5</v>
      </c>
      <c r="K27" s="64" t="s">
        <v>317</v>
      </c>
      <c r="L27" s="65">
        <v>41</v>
      </c>
      <c r="M27" s="64" t="s">
        <v>74</v>
      </c>
      <c r="N27" s="65">
        <v>3</v>
      </c>
      <c r="O27" s="64" t="s">
        <v>305</v>
      </c>
      <c r="P27" s="65">
        <v>75</v>
      </c>
      <c r="Q27" s="64" t="s">
        <v>310</v>
      </c>
      <c r="R27" s="65">
        <v>19</v>
      </c>
      <c r="S27" s="64" t="s">
        <v>322</v>
      </c>
      <c r="T27" s="125">
        <v>51</v>
      </c>
      <c r="U27" s="2"/>
      <c r="V27" s="2"/>
      <c r="W27" s="2"/>
      <c r="X27" s="2"/>
      <c r="Y27" s="2"/>
      <c r="Z27" s="2"/>
    </row>
    <row r="28" spans="1:26" ht="15.75" x14ac:dyDescent="0.25">
      <c r="A28" s="233" t="s">
        <v>301</v>
      </c>
      <c r="B28" s="50">
        <v>199</v>
      </c>
      <c r="C28" s="124" t="s">
        <v>307</v>
      </c>
      <c r="D28" s="65">
        <v>72</v>
      </c>
      <c r="E28" s="239" t="s">
        <v>314</v>
      </c>
      <c r="F28" s="65">
        <v>56</v>
      </c>
      <c r="G28" s="64" t="s">
        <v>324</v>
      </c>
      <c r="H28" s="65">
        <v>36</v>
      </c>
      <c r="I28" s="64" t="s">
        <v>325</v>
      </c>
      <c r="J28" s="65">
        <v>34</v>
      </c>
      <c r="K28" s="64" t="s">
        <v>299</v>
      </c>
      <c r="L28" s="65">
        <v>15</v>
      </c>
      <c r="M28" s="64" t="s">
        <v>315</v>
      </c>
      <c r="N28" s="65">
        <v>55</v>
      </c>
      <c r="O28" s="64" t="s">
        <v>313</v>
      </c>
      <c r="P28" s="65">
        <v>46</v>
      </c>
      <c r="Q28" s="64" t="s">
        <v>328</v>
      </c>
      <c r="R28" s="65">
        <v>12</v>
      </c>
      <c r="S28" s="64" t="s">
        <v>344</v>
      </c>
      <c r="T28" s="125">
        <v>1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330</v>
      </c>
      <c r="B29" s="50">
        <v>19</v>
      </c>
      <c r="C29" s="124" t="s">
        <v>336</v>
      </c>
      <c r="D29" s="65">
        <v>7</v>
      </c>
      <c r="E29" s="64" t="s">
        <v>303</v>
      </c>
      <c r="F29" s="65">
        <v>6</v>
      </c>
      <c r="G29" s="64" t="s">
        <v>394</v>
      </c>
      <c r="H29" s="65">
        <v>3</v>
      </c>
      <c r="I29" s="64" t="s">
        <v>326</v>
      </c>
      <c r="J29" s="65">
        <v>2</v>
      </c>
      <c r="K29" s="64" t="s">
        <v>332</v>
      </c>
      <c r="L29" s="65">
        <v>1</v>
      </c>
      <c r="M29" s="64" t="s">
        <v>318</v>
      </c>
      <c r="N29" s="65">
        <v>15</v>
      </c>
      <c r="O29" s="64" t="s">
        <v>335</v>
      </c>
      <c r="P29" s="65">
        <v>1</v>
      </c>
      <c r="Q29" s="64" t="s">
        <v>83</v>
      </c>
      <c r="R29" s="65">
        <v>34</v>
      </c>
      <c r="S29" s="64" t="s">
        <v>327</v>
      </c>
      <c r="T29" s="125">
        <v>20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296</v>
      </c>
      <c r="B30" s="50">
        <v>21</v>
      </c>
      <c r="C30" s="124" t="s">
        <v>337</v>
      </c>
      <c r="D30" s="65">
        <v>20</v>
      </c>
      <c r="E30" s="64" t="s">
        <v>320</v>
      </c>
      <c r="F30" s="65">
        <v>13</v>
      </c>
      <c r="G30" s="64" t="s">
        <v>75</v>
      </c>
      <c r="H30" s="65">
        <v>54</v>
      </c>
      <c r="I30" s="64" t="s">
        <v>331</v>
      </c>
      <c r="J30" s="65">
        <v>14</v>
      </c>
      <c r="K30" s="64" t="s">
        <v>341</v>
      </c>
      <c r="L30" s="65">
        <v>1</v>
      </c>
      <c r="M30" s="64" t="s">
        <v>302</v>
      </c>
      <c r="N30" s="65">
        <v>5</v>
      </c>
      <c r="O30" s="64" t="s">
        <v>395</v>
      </c>
      <c r="P30" s="65">
        <v>2</v>
      </c>
      <c r="Q30" s="64" t="s">
        <v>312</v>
      </c>
      <c r="R30" s="65">
        <v>28</v>
      </c>
      <c r="S30" s="64" t="s">
        <v>329</v>
      </c>
      <c r="T30" s="125">
        <v>3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321</v>
      </c>
      <c r="B31" s="122">
        <v>3</v>
      </c>
      <c r="C31" s="126" t="s">
        <v>76</v>
      </c>
      <c r="D31" s="163">
        <v>1</v>
      </c>
      <c r="E31" s="164" t="s">
        <v>77</v>
      </c>
      <c r="F31" s="163">
        <v>3</v>
      </c>
      <c r="G31" s="164" t="s">
        <v>396</v>
      </c>
      <c r="H31" s="163">
        <v>1</v>
      </c>
      <c r="I31" s="241" t="s">
        <v>80</v>
      </c>
      <c r="J31" s="163">
        <v>1</v>
      </c>
      <c r="K31" s="164" t="s">
        <v>397</v>
      </c>
      <c r="L31" s="163">
        <v>6</v>
      </c>
      <c r="M31" s="241" t="s">
        <v>339</v>
      </c>
      <c r="N31" s="163">
        <v>1</v>
      </c>
      <c r="O31" s="164" t="s">
        <v>398</v>
      </c>
      <c r="P31" s="163">
        <v>1</v>
      </c>
      <c r="Q31" s="164" t="s">
        <v>343</v>
      </c>
      <c r="R31" s="163">
        <v>1</v>
      </c>
      <c r="S31" s="164" t="s">
        <v>323</v>
      </c>
      <c r="T31" s="127">
        <v>5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280</v>
      </c>
      <c r="C32" s="2"/>
      <c r="D32" s="123">
        <f>+SUM(D26:D31)</f>
        <v>208</v>
      </c>
      <c r="E32" s="2"/>
      <c r="F32" s="123">
        <f>+SUM(F26:F31)</f>
        <v>272</v>
      </c>
      <c r="G32" s="2"/>
      <c r="H32" s="123">
        <f>+SUM(H26:H31)</f>
        <v>313</v>
      </c>
      <c r="I32" s="2"/>
      <c r="J32" s="123">
        <f>+SUM(J26:J31)</f>
        <v>257</v>
      </c>
      <c r="K32" s="2"/>
      <c r="L32" s="123">
        <f>+SUM(L26:L31)</f>
        <v>207</v>
      </c>
      <c r="M32" s="2"/>
      <c r="N32" s="123">
        <f>+SUM(N26:N31)</f>
        <v>206</v>
      </c>
      <c r="O32" s="2"/>
      <c r="P32" s="123">
        <f>+SUM(P26:P31)</f>
        <v>176</v>
      </c>
      <c r="Q32" s="2"/>
      <c r="R32" s="123">
        <f>+SUM(R26:R31)</f>
        <v>308</v>
      </c>
      <c r="S32" s="2"/>
      <c r="T32" s="123">
        <f>+SUM(T26:T31)</f>
        <v>308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50">
        <v>5</v>
      </c>
      <c r="C34" s="2"/>
      <c r="D34" s="50">
        <v>9</v>
      </c>
      <c r="E34" s="2"/>
      <c r="F34" s="50">
        <v>4</v>
      </c>
      <c r="G34" s="2"/>
      <c r="H34" s="50">
        <v>10</v>
      </c>
      <c r="I34" s="2"/>
      <c r="J34" s="50">
        <v>2</v>
      </c>
      <c r="K34" s="2"/>
      <c r="L34" s="50">
        <v>7</v>
      </c>
      <c r="M34" s="2"/>
      <c r="N34" s="50">
        <v>8</v>
      </c>
      <c r="O34" s="2"/>
      <c r="P34" s="50">
        <v>1</v>
      </c>
      <c r="Q34" s="2"/>
      <c r="R34" s="50">
        <v>3</v>
      </c>
      <c r="S34" s="2"/>
      <c r="T34" s="50">
        <v>6</v>
      </c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Serie A</vt:lpstr>
      <vt:lpstr>SvincoliA</vt:lpstr>
      <vt:lpstr>RoseMercA</vt:lpstr>
      <vt:lpstr>RoseSerieA</vt:lpstr>
      <vt:lpstr>RoseSerieB</vt:lpstr>
      <vt:lpstr>Serie B</vt:lpstr>
      <vt:lpstr>SvincoliB</vt:lpstr>
      <vt:lpstr>RoseMercB</vt:lpstr>
      <vt:lpstr>RoseSerieLP</vt:lpstr>
      <vt:lpstr>Serie C</vt:lpstr>
      <vt:lpstr>SvincoliLP</vt:lpstr>
      <vt:lpstr>RoseMercLP</vt:lpstr>
      <vt:lpstr>Serie D</vt:lpstr>
      <vt:lpstr>SvincoliD</vt:lpstr>
      <vt:lpstr>RoseSerieD</vt:lpstr>
      <vt:lpstr>RoseMercD</vt:lpstr>
      <vt:lpstr>Eccellenza</vt:lpstr>
      <vt:lpstr>SvincoliE</vt:lpstr>
      <vt:lpstr>RoseEcc</vt:lpstr>
      <vt:lpstr>RoseMercE</vt:lpstr>
      <vt:lpstr>Promozione</vt:lpstr>
      <vt:lpstr>SvincoliP</vt:lpstr>
      <vt:lpstr>RoseMercP</vt:lpstr>
      <vt:lpstr>RoseProm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Fabio Nepi</cp:lastModifiedBy>
  <dcterms:modified xsi:type="dcterms:W3CDTF">2018-08-30T21:55:34Z</dcterms:modified>
</cp:coreProperties>
</file>