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fabion\Downloads\"/>
    </mc:Choice>
  </mc:AlternateContent>
  <bookViews>
    <workbookView xWindow="0" yWindow="0" windowWidth="24000" windowHeight="8700" firstSheet="1" activeTab="1"/>
  </bookViews>
  <sheets>
    <sheet name="rif" sheetId="1" state="hidden" r:id="rId1"/>
    <sheet name="GIOCATORE" sheetId="22" r:id="rId2"/>
  </sheets>
  <definedNames>
    <definedName name="_xlnm._FilterDatabase" localSheetId="1" hidden="1">GIOCATORE!$B$8:$B$11</definedName>
    <definedName name="_xlnm._FilterDatabase" localSheetId="0" hidden="1">rif!$D$26:$D$29</definedName>
    <definedName name="GRUPPO_A" localSheetId="1">GIOCATORE!$E$35:$F$38</definedName>
    <definedName name="terza">#REF!</definedName>
  </definedNames>
  <calcPr calcId="162913"/>
</workbook>
</file>

<file path=xl/calcChain.xml><?xml version="1.0" encoding="utf-8"?>
<calcChain xmlns="http://schemas.openxmlformats.org/spreadsheetml/2006/main">
  <c r="C42" i="22" l="1"/>
  <c r="C35" i="22"/>
  <c r="C38" i="22"/>
  <c r="C37" i="22"/>
  <c r="C36" i="22"/>
  <c r="R44" i="22" l="1"/>
  <c r="R45" i="22"/>
  <c r="R46" i="22"/>
  <c r="R43" i="22"/>
  <c r="R47" i="22" s="1"/>
  <c r="R36" i="22"/>
  <c r="R37" i="22"/>
  <c r="R38" i="22"/>
  <c r="R35" i="22"/>
  <c r="R39" i="22" l="1"/>
  <c r="G111" i="22"/>
  <c r="S101" i="22"/>
  <c r="S102" i="22"/>
  <c r="S103" i="22"/>
  <c r="S104" i="22"/>
  <c r="S83" i="22"/>
  <c r="S84" i="22"/>
  <c r="S85" i="22"/>
  <c r="S86" i="22"/>
  <c r="S66" i="22"/>
  <c r="S67" i="22"/>
  <c r="S68" i="22"/>
  <c r="S69" i="22"/>
  <c r="R105" i="22"/>
  <c r="Q105" i="22"/>
  <c r="P105" i="22"/>
  <c r="O105" i="22"/>
  <c r="N105" i="22"/>
  <c r="M105" i="22"/>
  <c r="L105" i="22"/>
  <c r="K105" i="22"/>
  <c r="J105" i="22"/>
  <c r="I105" i="22"/>
  <c r="H105" i="22"/>
  <c r="G105" i="22"/>
  <c r="R104" i="22"/>
  <c r="Q104" i="22"/>
  <c r="P104" i="22"/>
  <c r="O104" i="22"/>
  <c r="N104" i="22"/>
  <c r="M104" i="22"/>
  <c r="L104" i="22"/>
  <c r="K104" i="22"/>
  <c r="J104" i="22"/>
  <c r="I104" i="22"/>
  <c r="H104" i="22"/>
  <c r="G104" i="22"/>
  <c r="R103" i="22"/>
  <c r="Q103" i="22"/>
  <c r="P103" i="22"/>
  <c r="O103" i="22"/>
  <c r="N103" i="22"/>
  <c r="M103" i="22"/>
  <c r="L103" i="22"/>
  <c r="K103" i="22"/>
  <c r="J103" i="22"/>
  <c r="I103" i="22"/>
  <c r="H103" i="22"/>
  <c r="G103" i="22"/>
  <c r="R102" i="22"/>
  <c r="Q102" i="22"/>
  <c r="P102" i="22"/>
  <c r="O102" i="22"/>
  <c r="N102" i="22"/>
  <c r="M102" i="22"/>
  <c r="L102" i="22"/>
  <c r="K102" i="22"/>
  <c r="J102" i="22"/>
  <c r="I102" i="22"/>
  <c r="H102" i="22"/>
  <c r="G102" i="22"/>
  <c r="R101" i="22"/>
  <c r="Q101" i="22"/>
  <c r="P101" i="22"/>
  <c r="O101" i="22"/>
  <c r="N101" i="22"/>
  <c r="M101" i="22"/>
  <c r="L101" i="22"/>
  <c r="K101" i="22"/>
  <c r="J101" i="22"/>
  <c r="I101" i="22"/>
  <c r="H101" i="22"/>
  <c r="G101" i="22"/>
  <c r="R100" i="22"/>
  <c r="Q100" i="22"/>
  <c r="P100" i="22"/>
  <c r="O100" i="22"/>
  <c r="N100" i="22"/>
  <c r="M100" i="22"/>
  <c r="L100" i="22"/>
  <c r="K100" i="22"/>
  <c r="J100" i="22"/>
  <c r="I100" i="22"/>
  <c r="H100" i="22"/>
  <c r="G100" i="22"/>
  <c r="R99" i="22"/>
  <c r="Q99" i="22"/>
  <c r="P99" i="22"/>
  <c r="O99" i="22"/>
  <c r="N99" i="22"/>
  <c r="M99" i="22"/>
  <c r="L99" i="22"/>
  <c r="K99" i="22"/>
  <c r="J99" i="22"/>
  <c r="I99" i="22"/>
  <c r="H99" i="22"/>
  <c r="G99" i="22"/>
  <c r="R98" i="22"/>
  <c r="Q98" i="22"/>
  <c r="P98" i="22"/>
  <c r="O98" i="22"/>
  <c r="N98" i="22"/>
  <c r="M98" i="22"/>
  <c r="L98" i="22"/>
  <c r="K98" i="22"/>
  <c r="J98" i="22"/>
  <c r="I98" i="22"/>
  <c r="H98" i="22"/>
  <c r="G98" i="22"/>
  <c r="R97" i="22"/>
  <c r="Q97" i="22"/>
  <c r="P97" i="22"/>
  <c r="O97" i="22"/>
  <c r="N97" i="22"/>
  <c r="M97" i="22"/>
  <c r="L97" i="22"/>
  <c r="K97" i="22"/>
  <c r="J97" i="22"/>
  <c r="I97" i="22"/>
  <c r="H97" i="22"/>
  <c r="G97" i="22"/>
  <c r="R96" i="22"/>
  <c r="Q96" i="22"/>
  <c r="P96" i="22"/>
  <c r="O96" i="22"/>
  <c r="N96" i="22"/>
  <c r="M96" i="22"/>
  <c r="L96" i="22"/>
  <c r="K96" i="22"/>
  <c r="J96" i="22"/>
  <c r="I96" i="22"/>
  <c r="H96" i="22"/>
  <c r="G96" i="22"/>
  <c r="R95" i="22"/>
  <c r="Q95" i="22"/>
  <c r="P95" i="22"/>
  <c r="O95" i="22"/>
  <c r="N95" i="22"/>
  <c r="M95" i="22"/>
  <c r="L95" i="22"/>
  <c r="K95" i="22"/>
  <c r="J95" i="22"/>
  <c r="I95" i="22"/>
  <c r="H95" i="22"/>
  <c r="G95" i="22"/>
  <c r="R94" i="22"/>
  <c r="Q94" i="22"/>
  <c r="P94" i="22"/>
  <c r="O94" i="22"/>
  <c r="N94" i="22"/>
  <c r="M94" i="22"/>
  <c r="L94" i="22"/>
  <c r="K94" i="22"/>
  <c r="J94" i="22"/>
  <c r="I94" i="22"/>
  <c r="H94" i="22"/>
  <c r="G94" i="22"/>
  <c r="R93" i="22"/>
  <c r="Q93" i="22"/>
  <c r="P93" i="22"/>
  <c r="O93" i="22"/>
  <c r="N93" i="22"/>
  <c r="M93" i="22"/>
  <c r="L93" i="22"/>
  <c r="K93" i="22"/>
  <c r="J93" i="22"/>
  <c r="I93" i="22"/>
  <c r="H93" i="22"/>
  <c r="G93" i="22"/>
  <c r="R92" i="22"/>
  <c r="Q92" i="22"/>
  <c r="P92" i="22"/>
  <c r="O92" i="22"/>
  <c r="N92" i="22"/>
  <c r="M92" i="22"/>
  <c r="L92" i="22"/>
  <c r="K92" i="22"/>
  <c r="J92" i="22"/>
  <c r="I92" i="22"/>
  <c r="H92" i="22"/>
  <c r="G92" i="22"/>
  <c r="R91" i="22"/>
  <c r="Q91" i="22"/>
  <c r="P91" i="22"/>
  <c r="O91" i="22"/>
  <c r="N91" i="22"/>
  <c r="M91" i="22"/>
  <c r="L91" i="22"/>
  <c r="K91" i="22"/>
  <c r="J91" i="22"/>
  <c r="I91" i="22"/>
  <c r="H91" i="22"/>
  <c r="G91" i="22"/>
  <c r="P90" i="22"/>
  <c r="O90" i="22"/>
  <c r="N90" i="22"/>
  <c r="M90" i="22"/>
  <c r="L90" i="22"/>
  <c r="K90" i="22"/>
  <c r="J90" i="22"/>
  <c r="I90" i="22"/>
  <c r="H90" i="22"/>
  <c r="Q90" i="22" s="1"/>
  <c r="G90" i="22"/>
  <c r="R90" i="22" s="1"/>
  <c r="R87" i="22"/>
  <c r="Q87" i="22"/>
  <c r="P87" i="22"/>
  <c r="O87" i="22"/>
  <c r="N87" i="22"/>
  <c r="M87" i="22"/>
  <c r="L87" i="22"/>
  <c r="K87" i="22"/>
  <c r="J87" i="22"/>
  <c r="I87" i="22"/>
  <c r="H87" i="22"/>
  <c r="G87" i="22"/>
  <c r="R86" i="22"/>
  <c r="Q86" i="22"/>
  <c r="P86" i="22"/>
  <c r="O86" i="22"/>
  <c r="N86" i="22"/>
  <c r="M86" i="22"/>
  <c r="L86" i="22"/>
  <c r="K86" i="22"/>
  <c r="J86" i="22"/>
  <c r="I86" i="22"/>
  <c r="H86" i="22"/>
  <c r="G86" i="22"/>
  <c r="R85" i="22"/>
  <c r="Q85" i="22"/>
  <c r="P85" i="22"/>
  <c r="O85" i="22"/>
  <c r="N85" i="22"/>
  <c r="M85" i="22"/>
  <c r="L85" i="22"/>
  <c r="K85" i="22"/>
  <c r="J85" i="22"/>
  <c r="I85" i="22"/>
  <c r="H85" i="22"/>
  <c r="G85" i="22"/>
  <c r="R84" i="22"/>
  <c r="Q84" i="22"/>
  <c r="P84" i="22"/>
  <c r="O84" i="22"/>
  <c r="N84" i="22"/>
  <c r="M84" i="22"/>
  <c r="L84" i="22"/>
  <c r="K84" i="22"/>
  <c r="J84" i="22"/>
  <c r="I84" i="22"/>
  <c r="H84" i="22"/>
  <c r="G84" i="22"/>
  <c r="R83" i="22"/>
  <c r="Q83" i="22"/>
  <c r="P83" i="22"/>
  <c r="O83" i="22"/>
  <c r="N83" i="22"/>
  <c r="M83" i="22"/>
  <c r="L83" i="22"/>
  <c r="K83" i="22"/>
  <c r="J83" i="22"/>
  <c r="I83" i="22"/>
  <c r="H83" i="22"/>
  <c r="G83" i="22"/>
  <c r="R82" i="22"/>
  <c r="Q82" i="22"/>
  <c r="P82" i="22"/>
  <c r="O82" i="22"/>
  <c r="N82" i="22"/>
  <c r="M82" i="22"/>
  <c r="L82" i="22"/>
  <c r="K82" i="22"/>
  <c r="J82" i="22"/>
  <c r="I82" i="22"/>
  <c r="H82" i="22"/>
  <c r="G82" i="22"/>
  <c r="R81" i="22"/>
  <c r="Q81" i="22"/>
  <c r="P81" i="22"/>
  <c r="O81" i="22"/>
  <c r="N81" i="22"/>
  <c r="M81" i="22"/>
  <c r="L81" i="22"/>
  <c r="K81" i="22"/>
  <c r="J81" i="22"/>
  <c r="I81" i="22"/>
  <c r="H81" i="22"/>
  <c r="G81" i="22"/>
  <c r="R80" i="22"/>
  <c r="Q80" i="22"/>
  <c r="P80" i="22"/>
  <c r="O80" i="22"/>
  <c r="N80" i="22"/>
  <c r="M80" i="22"/>
  <c r="L80" i="22"/>
  <c r="K80" i="22"/>
  <c r="J80" i="22"/>
  <c r="I80" i="22"/>
  <c r="H80" i="22"/>
  <c r="G80" i="22"/>
  <c r="R79" i="22"/>
  <c r="Q79" i="22"/>
  <c r="P79" i="22"/>
  <c r="O79" i="22"/>
  <c r="N79" i="22"/>
  <c r="M79" i="22"/>
  <c r="L79" i="22"/>
  <c r="K79" i="22"/>
  <c r="J79" i="22"/>
  <c r="I79" i="22"/>
  <c r="H79" i="22"/>
  <c r="G79" i="22"/>
  <c r="R78" i="22"/>
  <c r="Q78" i="22"/>
  <c r="P78" i="22"/>
  <c r="O78" i="22"/>
  <c r="N78" i="22"/>
  <c r="M78" i="22"/>
  <c r="L78" i="22"/>
  <c r="K78" i="22"/>
  <c r="J78" i="22"/>
  <c r="I78" i="22"/>
  <c r="H78" i="22"/>
  <c r="G78" i="22"/>
  <c r="R77" i="22"/>
  <c r="Q77" i="22"/>
  <c r="P77" i="22"/>
  <c r="O77" i="22"/>
  <c r="N77" i="22"/>
  <c r="M77" i="22"/>
  <c r="L77" i="22"/>
  <c r="K77" i="22"/>
  <c r="J77" i="22"/>
  <c r="I77" i="22"/>
  <c r="H77" i="22"/>
  <c r="G77" i="22"/>
  <c r="R76" i="22"/>
  <c r="Q76" i="22"/>
  <c r="P76" i="22"/>
  <c r="O76" i="22"/>
  <c r="N76" i="22"/>
  <c r="M76" i="22"/>
  <c r="L76" i="22"/>
  <c r="K76" i="22"/>
  <c r="J76" i="22"/>
  <c r="I76" i="22"/>
  <c r="H76" i="22"/>
  <c r="G76" i="22"/>
  <c r="R75" i="22"/>
  <c r="Q75" i="22"/>
  <c r="P75" i="22"/>
  <c r="O75" i="22"/>
  <c r="N75" i="22"/>
  <c r="M75" i="22"/>
  <c r="L75" i="22"/>
  <c r="K75" i="22"/>
  <c r="J75" i="22"/>
  <c r="I75" i="22"/>
  <c r="H75" i="22"/>
  <c r="G75" i="22"/>
  <c r="R74" i="22"/>
  <c r="Q74" i="22"/>
  <c r="P74" i="22"/>
  <c r="O74" i="22"/>
  <c r="N74" i="22"/>
  <c r="M74" i="22"/>
  <c r="L74" i="22"/>
  <c r="K74" i="22"/>
  <c r="J74" i="22"/>
  <c r="I74" i="22"/>
  <c r="H74" i="22"/>
  <c r="G74" i="22"/>
  <c r="R73" i="22"/>
  <c r="Q73" i="22"/>
  <c r="P73" i="22"/>
  <c r="O73" i="22"/>
  <c r="N73" i="22"/>
  <c r="M73" i="22"/>
  <c r="L73" i="22"/>
  <c r="K73" i="22"/>
  <c r="J73" i="22"/>
  <c r="I73" i="22"/>
  <c r="H73" i="22"/>
  <c r="G73" i="22"/>
  <c r="P72" i="22"/>
  <c r="O72" i="22"/>
  <c r="N72" i="22"/>
  <c r="M72" i="22"/>
  <c r="L72" i="22"/>
  <c r="K72" i="22"/>
  <c r="J72" i="22"/>
  <c r="I72" i="22"/>
  <c r="H72" i="22"/>
  <c r="G72" i="22"/>
  <c r="R72" i="22" s="1"/>
  <c r="R69" i="22"/>
  <c r="Q69" i="22"/>
  <c r="P69" i="22"/>
  <c r="O69" i="22"/>
  <c r="N69" i="22"/>
  <c r="M69" i="22"/>
  <c r="L69" i="22"/>
  <c r="K69" i="22"/>
  <c r="J69" i="22"/>
  <c r="I69" i="22"/>
  <c r="H69" i="22"/>
  <c r="G69" i="22"/>
  <c r="R68" i="22"/>
  <c r="Q68" i="22"/>
  <c r="P68" i="22"/>
  <c r="O68" i="22"/>
  <c r="N68" i="22"/>
  <c r="M68" i="22"/>
  <c r="L68" i="22"/>
  <c r="K68" i="22"/>
  <c r="J68" i="22"/>
  <c r="I68" i="22"/>
  <c r="H68" i="22"/>
  <c r="G68" i="22"/>
  <c r="R67" i="22"/>
  <c r="Q67" i="22"/>
  <c r="P67" i="22"/>
  <c r="O67" i="22"/>
  <c r="N67" i="22"/>
  <c r="M67" i="22"/>
  <c r="L67" i="22"/>
  <c r="K67" i="22"/>
  <c r="J67" i="22"/>
  <c r="I67" i="22"/>
  <c r="H67" i="22"/>
  <c r="G67" i="22"/>
  <c r="R66" i="22"/>
  <c r="Q66" i="22"/>
  <c r="P66" i="22"/>
  <c r="O66" i="22"/>
  <c r="N66" i="22"/>
  <c r="M66" i="22"/>
  <c r="L66" i="22"/>
  <c r="K66" i="22"/>
  <c r="J66" i="22"/>
  <c r="I66" i="22"/>
  <c r="H66" i="22"/>
  <c r="G66" i="22"/>
  <c r="R65" i="22"/>
  <c r="Q65" i="22"/>
  <c r="P65" i="22"/>
  <c r="O65" i="22"/>
  <c r="N65" i="22"/>
  <c r="M65" i="22"/>
  <c r="L65" i="22"/>
  <c r="K65" i="22"/>
  <c r="J65" i="22"/>
  <c r="I65" i="22"/>
  <c r="H65" i="22"/>
  <c r="G65" i="22"/>
  <c r="P64" i="22"/>
  <c r="O64" i="22"/>
  <c r="N64" i="22"/>
  <c r="M64" i="22"/>
  <c r="L64" i="22"/>
  <c r="K64" i="22"/>
  <c r="J64" i="22"/>
  <c r="I64" i="22"/>
  <c r="H64" i="22"/>
  <c r="G64" i="22"/>
  <c r="Q64" i="22" s="1"/>
  <c r="R63" i="22"/>
  <c r="Q63" i="22"/>
  <c r="P63" i="22"/>
  <c r="O63" i="22"/>
  <c r="N63" i="22"/>
  <c r="M63" i="22"/>
  <c r="L63" i="22"/>
  <c r="K63" i="22"/>
  <c r="J63" i="22"/>
  <c r="I63" i="22"/>
  <c r="H63" i="22"/>
  <c r="G63" i="22"/>
  <c r="R62" i="22"/>
  <c r="Q62" i="22"/>
  <c r="P62" i="22"/>
  <c r="O62" i="22"/>
  <c r="N62" i="22"/>
  <c r="M62" i="22"/>
  <c r="L62" i="22"/>
  <c r="K62" i="22"/>
  <c r="J62" i="22"/>
  <c r="I62" i="22"/>
  <c r="H62" i="22"/>
  <c r="G62" i="22"/>
  <c r="R61" i="22"/>
  <c r="Q61" i="22"/>
  <c r="P61" i="22"/>
  <c r="O61" i="22"/>
  <c r="N61" i="22"/>
  <c r="M61" i="22"/>
  <c r="L61" i="22"/>
  <c r="K61" i="22"/>
  <c r="J61" i="22"/>
  <c r="I61" i="22"/>
  <c r="H61" i="22"/>
  <c r="G61" i="22"/>
  <c r="R60" i="22"/>
  <c r="Q60" i="22"/>
  <c r="P60" i="22"/>
  <c r="O60" i="22"/>
  <c r="N60" i="22"/>
  <c r="M60" i="22"/>
  <c r="L60" i="22"/>
  <c r="K60" i="22"/>
  <c r="J60" i="22"/>
  <c r="I60" i="22"/>
  <c r="H60" i="22"/>
  <c r="G60" i="22"/>
  <c r="R59" i="22"/>
  <c r="Q59" i="22"/>
  <c r="P59" i="22"/>
  <c r="O59" i="22"/>
  <c r="N59" i="22"/>
  <c r="M59" i="22"/>
  <c r="L59" i="22"/>
  <c r="K59" i="22"/>
  <c r="J59" i="22"/>
  <c r="I59" i="22"/>
  <c r="H59" i="22"/>
  <c r="G59" i="22"/>
  <c r="P58" i="22"/>
  <c r="O58" i="22"/>
  <c r="N58" i="22"/>
  <c r="M58" i="22"/>
  <c r="L58" i="22"/>
  <c r="K58" i="22"/>
  <c r="J58" i="22"/>
  <c r="I58" i="22"/>
  <c r="H58" i="22"/>
  <c r="G58" i="22"/>
  <c r="R58" i="22" s="1"/>
  <c r="P57" i="22"/>
  <c r="O57" i="22"/>
  <c r="N57" i="22"/>
  <c r="M57" i="22"/>
  <c r="L57" i="22"/>
  <c r="K57" i="22"/>
  <c r="J57" i="22"/>
  <c r="I57" i="22"/>
  <c r="H57" i="22"/>
  <c r="G57" i="22"/>
  <c r="R57" i="22" s="1"/>
  <c r="P56" i="22"/>
  <c r="O56" i="22"/>
  <c r="N56" i="22"/>
  <c r="M56" i="22"/>
  <c r="L56" i="22"/>
  <c r="K56" i="22"/>
  <c r="J56" i="22"/>
  <c r="I56" i="22"/>
  <c r="H56" i="22"/>
  <c r="G56" i="22"/>
  <c r="P55" i="22"/>
  <c r="O55" i="22"/>
  <c r="N55" i="22"/>
  <c r="M55" i="22"/>
  <c r="L55" i="22"/>
  <c r="K55" i="22"/>
  <c r="J55" i="22"/>
  <c r="I55" i="22"/>
  <c r="H55" i="22"/>
  <c r="G55" i="22"/>
  <c r="R55" i="22" s="1"/>
  <c r="P54" i="22"/>
  <c r="O54" i="22"/>
  <c r="N54" i="22"/>
  <c r="M54" i="22"/>
  <c r="L54" i="22"/>
  <c r="K54" i="22"/>
  <c r="J54" i="22"/>
  <c r="I54" i="22"/>
  <c r="H54" i="22"/>
  <c r="G54" i="22"/>
  <c r="P138" i="22"/>
  <c r="O138" i="22"/>
  <c r="N138" i="22"/>
  <c r="M138" i="22"/>
  <c r="L138" i="22"/>
  <c r="K138" i="22"/>
  <c r="J138" i="22"/>
  <c r="I138" i="22"/>
  <c r="H138" i="22"/>
  <c r="Q138" i="22" s="1"/>
  <c r="G138" i="22"/>
  <c r="R138" i="22" s="1"/>
  <c r="P138" i="1"/>
  <c r="O138" i="1"/>
  <c r="N138" i="1"/>
  <c r="M138" i="1"/>
  <c r="L138" i="1"/>
  <c r="K138" i="1"/>
  <c r="J138" i="1"/>
  <c r="I138" i="1"/>
  <c r="H138" i="1"/>
  <c r="G138" i="1"/>
  <c r="R138" i="1" s="1"/>
  <c r="Q138" i="1" l="1"/>
  <c r="S138" i="22"/>
  <c r="Q72" i="22"/>
  <c r="R64" i="22"/>
  <c r="Q58" i="22"/>
  <c r="Q57" i="22"/>
  <c r="R56" i="22"/>
  <c r="Q56" i="22"/>
  <c r="Q55" i="22"/>
  <c r="R54" i="22"/>
  <c r="Q54" i="22"/>
  <c r="G54" i="1"/>
  <c r="H54" i="1"/>
  <c r="I54" i="1"/>
  <c r="J54" i="1"/>
  <c r="K54" i="1"/>
  <c r="R54" i="1" s="1"/>
  <c r="L54" i="1"/>
  <c r="M54" i="1"/>
  <c r="N54" i="1"/>
  <c r="O54" i="1"/>
  <c r="P54" i="1"/>
  <c r="Q54" i="1"/>
  <c r="G55" i="1"/>
  <c r="H55" i="1"/>
  <c r="I55" i="1"/>
  <c r="J55" i="1"/>
  <c r="K55" i="1"/>
  <c r="L55" i="1"/>
  <c r="M55" i="1"/>
  <c r="N55" i="1"/>
  <c r="O55" i="1"/>
  <c r="P55" i="1"/>
  <c r="G56" i="1"/>
  <c r="H56" i="1"/>
  <c r="I56" i="1"/>
  <c r="J56" i="1"/>
  <c r="K56" i="1"/>
  <c r="L56" i="1"/>
  <c r="M56" i="1"/>
  <c r="N56" i="1"/>
  <c r="O56" i="1"/>
  <c r="P56" i="1"/>
  <c r="Q56" i="1"/>
  <c r="R56" i="1"/>
  <c r="G57" i="1"/>
  <c r="H57" i="1"/>
  <c r="I57" i="1"/>
  <c r="J57" i="1"/>
  <c r="S57" i="22" s="1"/>
  <c r="K57" i="1"/>
  <c r="L57" i="1"/>
  <c r="M57" i="1"/>
  <c r="N57" i="1"/>
  <c r="O57" i="1"/>
  <c r="P57" i="1"/>
  <c r="Q57" i="1"/>
  <c r="R57" i="1"/>
  <c r="G58" i="1"/>
  <c r="H58" i="1"/>
  <c r="I58" i="1"/>
  <c r="J58" i="1"/>
  <c r="K58" i="1"/>
  <c r="L58" i="1"/>
  <c r="M58" i="1"/>
  <c r="N58" i="1"/>
  <c r="O58" i="1"/>
  <c r="P58" i="1"/>
  <c r="Q58" i="1"/>
  <c r="R58" i="1"/>
  <c r="G59" i="1"/>
  <c r="H59" i="1"/>
  <c r="I59" i="1"/>
  <c r="J59" i="1"/>
  <c r="K59" i="1"/>
  <c r="L59" i="1"/>
  <c r="M59" i="1"/>
  <c r="N59" i="1"/>
  <c r="O59" i="1"/>
  <c r="P59" i="1"/>
  <c r="Q59" i="1"/>
  <c r="R59" i="1"/>
  <c r="G60" i="1"/>
  <c r="H60" i="1"/>
  <c r="I60" i="1"/>
  <c r="J60" i="1"/>
  <c r="K60" i="1"/>
  <c r="L60" i="1"/>
  <c r="M60" i="1"/>
  <c r="N60" i="1"/>
  <c r="O60" i="1"/>
  <c r="P60" i="1"/>
  <c r="Q60" i="1"/>
  <c r="R60" i="1"/>
  <c r="G61" i="1"/>
  <c r="H61" i="1"/>
  <c r="I61" i="1"/>
  <c r="J61" i="1"/>
  <c r="K61" i="1"/>
  <c r="L61" i="1"/>
  <c r="M61" i="1"/>
  <c r="N61" i="1"/>
  <c r="O61" i="1"/>
  <c r="P61" i="1"/>
  <c r="Q61" i="1"/>
  <c r="R61" i="1"/>
  <c r="G62" i="1"/>
  <c r="H62" i="1"/>
  <c r="I62" i="1"/>
  <c r="J62" i="1"/>
  <c r="K62" i="1"/>
  <c r="L62" i="1"/>
  <c r="M62" i="1"/>
  <c r="N62" i="1"/>
  <c r="O62" i="1"/>
  <c r="P62" i="1"/>
  <c r="Q62" i="1"/>
  <c r="R62" i="1"/>
  <c r="G63" i="1"/>
  <c r="H63" i="1"/>
  <c r="I63" i="1"/>
  <c r="J63" i="1"/>
  <c r="K63" i="1"/>
  <c r="L63" i="1"/>
  <c r="M63" i="1"/>
  <c r="N63" i="1"/>
  <c r="O63" i="1"/>
  <c r="P63" i="1"/>
  <c r="Q63" i="1"/>
  <c r="R63" i="1"/>
  <c r="G64" i="1"/>
  <c r="H64" i="1"/>
  <c r="I64" i="1"/>
  <c r="J64" i="1"/>
  <c r="K64" i="1"/>
  <c r="R64" i="1" s="1"/>
  <c r="L64" i="1"/>
  <c r="M64" i="1"/>
  <c r="N64" i="1"/>
  <c r="O64" i="1"/>
  <c r="P64" i="1"/>
  <c r="Q64" i="1"/>
  <c r="G65" i="1"/>
  <c r="H65" i="1"/>
  <c r="I65" i="1"/>
  <c r="J65" i="1"/>
  <c r="K65" i="1"/>
  <c r="L65" i="1"/>
  <c r="M65" i="1"/>
  <c r="N65" i="1"/>
  <c r="O65" i="1"/>
  <c r="P65" i="1"/>
  <c r="Q65" i="1"/>
  <c r="R65" i="1"/>
  <c r="G66" i="1"/>
  <c r="H66" i="1"/>
  <c r="I66" i="1"/>
  <c r="J66" i="1"/>
  <c r="K66" i="1"/>
  <c r="L66" i="1"/>
  <c r="M66" i="1"/>
  <c r="N66" i="1"/>
  <c r="O66" i="1"/>
  <c r="P66" i="1"/>
  <c r="Q66" i="1"/>
  <c r="R66" i="1"/>
  <c r="G67" i="1"/>
  <c r="H67" i="1"/>
  <c r="I67" i="1"/>
  <c r="J67" i="1"/>
  <c r="K67" i="1"/>
  <c r="L67" i="1"/>
  <c r="M67" i="1"/>
  <c r="N67" i="1"/>
  <c r="O67" i="1"/>
  <c r="P67" i="1"/>
  <c r="Q67" i="1"/>
  <c r="R67" i="1"/>
  <c r="G68" i="1"/>
  <c r="H68" i="1"/>
  <c r="I68" i="1"/>
  <c r="J68" i="1"/>
  <c r="K68" i="1"/>
  <c r="L68" i="1"/>
  <c r="M68" i="1"/>
  <c r="N68" i="1"/>
  <c r="O68" i="1"/>
  <c r="P68" i="1"/>
  <c r="Q68" i="1"/>
  <c r="R68" i="1"/>
  <c r="G69" i="1"/>
  <c r="H69" i="1"/>
  <c r="I69" i="1"/>
  <c r="J69" i="1"/>
  <c r="K69" i="1"/>
  <c r="L69" i="1"/>
  <c r="M69" i="1"/>
  <c r="N69" i="1"/>
  <c r="O69" i="1"/>
  <c r="P69" i="1"/>
  <c r="Q69" i="1"/>
  <c r="R69" i="1"/>
  <c r="G72" i="1"/>
  <c r="R72" i="1" s="1"/>
  <c r="H72" i="1"/>
  <c r="I72" i="1"/>
  <c r="J72" i="1"/>
  <c r="K72" i="1"/>
  <c r="L72" i="1"/>
  <c r="M72" i="1"/>
  <c r="N72" i="1"/>
  <c r="O72" i="1"/>
  <c r="P72" i="1"/>
  <c r="Q72" i="1"/>
  <c r="G73" i="1"/>
  <c r="H73" i="1"/>
  <c r="I73" i="1"/>
  <c r="J73" i="1"/>
  <c r="K73" i="1"/>
  <c r="L73" i="1"/>
  <c r="M73" i="1"/>
  <c r="N73" i="1"/>
  <c r="O73" i="1"/>
  <c r="P73" i="1"/>
  <c r="Q73" i="1"/>
  <c r="R73" i="1"/>
  <c r="G74" i="1"/>
  <c r="H74" i="1"/>
  <c r="I74" i="1"/>
  <c r="J74" i="1"/>
  <c r="K74" i="1"/>
  <c r="L74" i="1"/>
  <c r="M74" i="1"/>
  <c r="N74" i="1"/>
  <c r="O74" i="1"/>
  <c r="P74" i="1"/>
  <c r="Q74" i="1"/>
  <c r="R74" i="1"/>
  <c r="G75" i="1"/>
  <c r="H75" i="1"/>
  <c r="I75" i="1"/>
  <c r="J75" i="1"/>
  <c r="K75" i="1"/>
  <c r="L75" i="1"/>
  <c r="M75" i="1"/>
  <c r="N75" i="1"/>
  <c r="O75" i="1"/>
  <c r="P75" i="1"/>
  <c r="Q75" i="1"/>
  <c r="R75" i="1"/>
  <c r="G76" i="1"/>
  <c r="H76" i="1"/>
  <c r="I76" i="1"/>
  <c r="J76" i="1"/>
  <c r="K76" i="1"/>
  <c r="L76" i="1"/>
  <c r="M76" i="1"/>
  <c r="N76" i="1"/>
  <c r="O76" i="1"/>
  <c r="P76" i="1"/>
  <c r="Q76" i="1"/>
  <c r="R76" i="1"/>
  <c r="G77" i="1"/>
  <c r="H77" i="1"/>
  <c r="I77" i="1"/>
  <c r="J77" i="1"/>
  <c r="K77" i="1"/>
  <c r="L77" i="1"/>
  <c r="M77" i="1"/>
  <c r="N77" i="1"/>
  <c r="O77" i="1"/>
  <c r="P77" i="1"/>
  <c r="Q77" i="1"/>
  <c r="R77" i="1"/>
  <c r="G78" i="1"/>
  <c r="H78" i="1"/>
  <c r="I78" i="1"/>
  <c r="J78" i="1"/>
  <c r="K78" i="1"/>
  <c r="L78" i="1"/>
  <c r="M78" i="1"/>
  <c r="N78" i="1"/>
  <c r="O78" i="1"/>
  <c r="P78" i="1"/>
  <c r="Q78" i="1"/>
  <c r="R78" i="1"/>
  <c r="G79" i="1"/>
  <c r="H79" i="1"/>
  <c r="I79" i="1"/>
  <c r="J79" i="1"/>
  <c r="K79" i="1"/>
  <c r="L79" i="1"/>
  <c r="M79" i="1"/>
  <c r="N79" i="1"/>
  <c r="O79" i="1"/>
  <c r="P79" i="1"/>
  <c r="Q79" i="1"/>
  <c r="R79" i="1"/>
  <c r="G80" i="1"/>
  <c r="H80" i="1"/>
  <c r="I80" i="1"/>
  <c r="J80" i="1"/>
  <c r="K80" i="1"/>
  <c r="L80" i="1"/>
  <c r="M80" i="1"/>
  <c r="N80" i="1"/>
  <c r="O80" i="1"/>
  <c r="P80" i="1"/>
  <c r="Q80" i="1"/>
  <c r="R80" i="1"/>
  <c r="G81" i="1"/>
  <c r="H81" i="1"/>
  <c r="I81" i="1"/>
  <c r="J81" i="1"/>
  <c r="K81" i="1"/>
  <c r="L81" i="1"/>
  <c r="M81" i="1"/>
  <c r="N81" i="1"/>
  <c r="O81" i="1"/>
  <c r="P81" i="1"/>
  <c r="Q81" i="1"/>
  <c r="R81" i="1"/>
  <c r="G82" i="1"/>
  <c r="H82" i="1"/>
  <c r="I82" i="1"/>
  <c r="J82" i="1"/>
  <c r="K82" i="1"/>
  <c r="L82" i="1"/>
  <c r="M82" i="1"/>
  <c r="N82" i="1"/>
  <c r="O82" i="1"/>
  <c r="P82" i="1"/>
  <c r="Q82" i="1"/>
  <c r="R82" i="1"/>
  <c r="G83" i="1"/>
  <c r="H83" i="1"/>
  <c r="I83" i="1"/>
  <c r="J83" i="1"/>
  <c r="K83" i="1"/>
  <c r="L83" i="1"/>
  <c r="M83" i="1"/>
  <c r="N83" i="1"/>
  <c r="O83" i="1"/>
  <c r="P83" i="1"/>
  <c r="Q83" i="1"/>
  <c r="R83" i="1"/>
  <c r="G84" i="1"/>
  <c r="H84" i="1"/>
  <c r="I84" i="1"/>
  <c r="J84" i="1"/>
  <c r="K84" i="1"/>
  <c r="L84" i="1"/>
  <c r="M84" i="1"/>
  <c r="N84" i="1"/>
  <c r="O84" i="1"/>
  <c r="P84" i="1"/>
  <c r="Q84" i="1"/>
  <c r="R84" i="1"/>
  <c r="G85" i="1"/>
  <c r="H85" i="1"/>
  <c r="I85" i="1"/>
  <c r="J85" i="1"/>
  <c r="K85" i="1"/>
  <c r="L85" i="1"/>
  <c r="M85" i="1"/>
  <c r="N85" i="1"/>
  <c r="O85" i="1"/>
  <c r="P85" i="1"/>
  <c r="Q85" i="1"/>
  <c r="R85" i="1"/>
  <c r="G86" i="1"/>
  <c r="H86" i="1"/>
  <c r="I86" i="1"/>
  <c r="J86" i="1"/>
  <c r="K86" i="1"/>
  <c r="L86" i="1"/>
  <c r="M86" i="1"/>
  <c r="N86" i="1"/>
  <c r="O86" i="1"/>
  <c r="P86" i="1"/>
  <c r="Q86" i="1"/>
  <c r="R86" i="1"/>
  <c r="G87" i="1"/>
  <c r="H87" i="1"/>
  <c r="I87" i="1"/>
  <c r="J87" i="1"/>
  <c r="K87" i="1"/>
  <c r="L87" i="1"/>
  <c r="M87" i="1"/>
  <c r="N87" i="1"/>
  <c r="O87" i="1"/>
  <c r="P87" i="1"/>
  <c r="Q87" i="1"/>
  <c r="R87" i="1"/>
  <c r="G90" i="1"/>
  <c r="H90" i="1"/>
  <c r="Q90" i="1" s="1"/>
  <c r="I90" i="1"/>
  <c r="J90" i="1"/>
  <c r="K90" i="1"/>
  <c r="L90" i="1"/>
  <c r="M90" i="1"/>
  <c r="N90" i="1"/>
  <c r="O90" i="1"/>
  <c r="P90" i="1"/>
  <c r="R90" i="1"/>
  <c r="G91" i="1"/>
  <c r="H91" i="1"/>
  <c r="I91" i="1"/>
  <c r="J91" i="1"/>
  <c r="K91" i="1"/>
  <c r="L91" i="1"/>
  <c r="M91" i="1"/>
  <c r="N91" i="1"/>
  <c r="O91" i="1"/>
  <c r="P91" i="1"/>
  <c r="Q91" i="1"/>
  <c r="R91" i="1"/>
  <c r="G92" i="1"/>
  <c r="H92" i="1"/>
  <c r="I92" i="1"/>
  <c r="J92" i="1"/>
  <c r="K92" i="1"/>
  <c r="L92" i="1"/>
  <c r="M92" i="1"/>
  <c r="N92" i="1"/>
  <c r="O92" i="1"/>
  <c r="P92" i="1"/>
  <c r="Q92" i="1"/>
  <c r="R92" i="1"/>
  <c r="G93" i="1"/>
  <c r="H93" i="1"/>
  <c r="I93" i="1"/>
  <c r="J93" i="1"/>
  <c r="K93" i="1"/>
  <c r="L93" i="1"/>
  <c r="M93" i="1"/>
  <c r="N93" i="1"/>
  <c r="O93" i="1"/>
  <c r="P93" i="1"/>
  <c r="Q93" i="1"/>
  <c r="R93" i="1"/>
  <c r="G94" i="1"/>
  <c r="H94" i="1"/>
  <c r="I94" i="1"/>
  <c r="J94" i="1"/>
  <c r="K94" i="1"/>
  <c r="L94" i="1"/>
  <c r="M94" i="1"/>
  <c r="N94" i="1"/>
  <c r="O94" i="1"/>
  <c r="P94" i="1"/>
  <c r="Q94" i="1"/>
  <c r="R94" i="1"/>
  <c r="G95" i="1"/>
  <c r="H95" i="1"/>
  <c r="I95" i="1"/>
  <c r="J95" i="1"/>
  <c r="K95" i="1"/>
  <c r="L95" i="1"/>
  <c r="M95" i="1"/>
  <c r="N95" i="1"/>
  <c r="O95" i="1"/>
  <c r="P95" i="1"/>
  <c r="Q95" i="1"/>
  <c r="R95" i="1"/>
  <c r="G96" i="1"/>
  <c r="H96" i="1"/>
  <c r="I96" i="1"/>
  <c r="J96" i="1"/>
  <c r="K96" i="1"/>
  <c r="L96" i="1"/>
  <c r="M96" i="1"/>
  <c r="N96" i="1"/>
  <c r="O96" i="1"/>
  <c r="P96" i="1"/>
  <c r="Q96" i="1"/>
  <c r="R96" i="1"/>
  <c r="G97" i="1"/>
  <c r="H97" i="1"/>
  <c r="I97" i="1"/>
  <c r="J97" i="1"/>
  <c r="K97" i="1"/>
  <c r="L97" i="1"/>
  <c r="M97" i="1"/>
  <c r="N97" i="1"/>
  <c r="O97" i="1"/>
  <c r="P97" i="1"/>
  <c r="Q97" i="1"/>
  <c r="R97" i="1"/>
  <c r="G98" i="1"/>
  <c r="H98" i="1"/>
  <c r="I98" i="1"/>
  <c r="J98" i="1"/>
  <c r="K98" i="1"/>
  <c r="L98" i="1"/>
  <c r="M98" i="1"/>
  <c r="N98" i="1"/>
  <c r="O98" i="1"/>
  <c r="P98" i="1"/>
  <c r="Q98" i="1"/>
  <c r="R98" i="1"/>
  <c r="G99" i="1"/>
  <c r="H99" i="1"/>
  <c r="I99" i="1"/>
  <c r="J99" i="1"/>
  <c r="K99" i="1"/>
  <c r="L99" i="1"/>
  <c r="M99" i="1"/>
  <c r="N99" i="1"/>
  <c r="O99" i="1"/>
  <c r="P99" i="1"/>
  <c r="Q99" i="1"/>
  <c r="R99" i="1"/>
  <c r="G100" i="1"/>
  <c r="H100" i="1"/>
  <c r="I100" i="1"/>
  <c r="J100" i="1"/>
  <c r="K100" i="1"/>
  <c r="L100" i="1"/>
  <c r="M100" i="1"/>
  <c r="N100" i="1"/>
  <c r="O100" i="1"/>
  <c r="P100" i="1"/>
  <c r="Q100" i="1"/>
  <c r="R100" i="1"/>
  <c r="G101" i="1"/>
  <c r="H101" i="1"/>
  <c r="I101" i="1"/>
  <c r="J101" i="1"/>
  <c r="K101" i="1"/>
  <c r="L101" i="1"/>
  <c r="M101" i="1"/>
  <c r="N101" i="1"/>
  <c r="O101" i="1"/>
  <c r="P101" i="1"/>
  <c r="Q101" i="1"/>
  <c r="R101" i="1"/>
  <c r="G102" i="1"/>
  <c r="H102" i="1"/>
  <c r="I102" i="1"/>
  <c r="J102" i="1"/>
  <c r="K102" i="1"/>
  <c r="L102" i="1"/>
  <c r="M102" i="1"/>
  <c r="N102" i="1"/>
  <c r="O102" i="1"/>
  <c r="P102" i="1"/>
  <c r="Q102" i="1"/>
  <c r="R102" i="1"/>
  <c r="G103" i="1"/>
  <c r="H103" i="1"/>
  <c r="I103" i="1"/>
  <c r="J103" i="1"/>
  <c r="K103" i="1"/>
  <c r="L103" i="1"/>
  <c r="M103" i="1"/>
  <c r="N103" i="1"/>
  <c r="O103" i="1"/>
  <c r="P103" i="1"/>
  <c r="Q103" i="1"/>
  <c r="R103" i="1"/>
  <c r="G104" i="1"/>
  <c r="H104" i="1"/>
  <c r="I104" i="1"/>
  <c r="J104" i="1"/>
  <c r="K104" i="1"/>
  <c r="L104" i="1"/>
  <c r="M104" i="1"/>
  <c r="N104" i="1"/>
  <c r="O104" i="1"/>
  <c r="P104" i="1"/>
  <c r="Q104" i="1"/>
  <c r="R104" i="1"/>
  <c r="G105" i="1"/>
  <c r="H105" i="1"/>
  <c r="I105" i="1"/>
  <c r="J105" i="1"/>
  <c r="K105" i="1"/>
  <c r="L105" i="1"/>
  <c r="M105" i="1"/>
  <c r="N105" i="1"/>
  <c r="O105" i="1"/>
  <c r="P105" i="1"/>
  <c r="Q105" i="1"/>
  <c r="R105" i="1"/>
  <c r="G111" i="1"/>
  <c r="Q111" i="1" s="1"/>
  <c r="H111" i="1"/>
  <c r="I111" i="1"/>
  <c r="J111" i="1"/>
  <c r="K111" i="1"/>
  <c r="L111" i="1"/>
  <c r="M111" i="1"/>
  <c r="N111" i="1"/>
  <c r="O111" i="1"/>
  <c r="P111" i="1"/>
  <c r="G112" i="1"/>
  <c r="H112" i="1"/>
  <c r="I112" i="1"/>
  <c r="J112" i="1"/>
  <c r="K112" i="1"/>
  <c r="L112" i="1"/>
  <c r="M112" i="1"/>
  <c r="N112" i="1"/>
  <c r="O112" i="1"/>
  <c r="P112" i="1"/>
  <c r="Q112" i="1"/>
  <c r="R112" i="1"/>
  <c r="G113" i="1"/>
  <c r="H113" i="1"/>
  <c r="I113" i="1"/>
  <c r="J113" i="1"/>
  <c r="K113" i="1"/>
  <c r="L113" i="1"/>
  <c r="M113" i="1"/>
  <c r="N113" i="1"/>
  <c r="O113" i="1"/>
  <c r="P113" i="1"/>
  <c r="Q113" i="1"/>
  <c r="R113" i="1"/>
  <c r="G114" i="1"/>
  <c r="H114" i="1"/>
  <c r="I114" i="1"/>
  <c r="J114" i="1"/>
  <c r="K114" i="1"/>
  <c r="L114" i="1"/>
  <c r="M114" i="1"/>
  <c r="N114" i="1"/>
  <c r="O114" i="1"/>
  <c r="P114" i="1"/>
  <c r="Q114" i="1"/>
  <c r="R114" i="1"/>
  <c r="G115" i="1"/>
  <c r="H115" i="1"/>
  <c r="I115" i="1"/>
  <c r="J115" i="1"/>
  <c r="K115" i="1"/>
  <c r="L115" i="1"/>
  <c r="M115" i="1"/>
  <c r="N115" i="1"/>
  <c r="O115" i="1"/>
  <c r="P115" i="1"/>
  <c r="Q115" i="1"/>
  <c r="R115" i="1"/>
  <c r="G116" i="1"/>
  <c r="H116" i="1"/>
  <c r="I116" i="1"/>
  <c r="J116" i="1"/>
  <c r="K116" i="1"/>
  <c r="L116" i="1"/>
  <c r="M116" i="1"/>
  <c r="N116" i="1"/>
  <c r="O116" i="1"/>
  <c r="P116" i="1"/>
  <c r="Q116" i="1"/>
  <c r="R116" i="1"/>
  <c r="G117" i="1"/>
  <c r="H117" i="1"/>
  <c r="I117" i="1"/>
  <c r="J117" i="1"/>
  <c r="K117" i="1"/>
  <c r="L117" i="1"/>
  <c r="M117" i="1"/>
  <c r="N117" i="1"/>
  <c r="O117" i="1"/>
  <c r="P117" i="1"/>
  <c r="Q117" i="1"/>
  <c r="R117" i="1"/>
  <c r="G118" i="1"/>
  <c r="H118" i="1"/>
  <c r="I118" i="1"/>
  <c r="J118" i="1"/>
  <c r="K118" i="1"/>
  <c r="L118" i="1"/>
  <c r="M118" i="1"/>
  <c r="N118" i="1"/>
  <c r="O118" i="1"/>
  <c r="P118" i="1"/>
  <c r="Q118" i="1"/>
  <c r="R118" i="1"/>
  <c r="G124" i="1"/>
  <c r="H124" i="1"/>
  <c r="I124" i="1"/>
  <c r="J124" i="1"/>
  <c r="K124" i="1"/>
  <c r="L124" i="1"/>
  <c r="M124" i="1"/>
  <c r="N124" i="1"/>
  <c r="O124" i="1"/>
  <c r="P124" i="1"/>
  <c r="Q124" i="1"/>
  <c r="R124" i="1"/>
  <c r="G125" i="1"/>
  <c r="H125" i="1"/>
  <c r="I125" i="1"/>
  <c r="J125" i="1"/>
  <c r="K125" i="1"/>
  <c r="L125" i="1"/>
  <c r="M125" i="1"/>
  <c r="N125" i="1"/>
  <c r="O125" i="1"/>
  <c r="P125" i="1"/>
  <c r="Q125" i="1"/>
  <c r="R125" i="1"/>
  <c r="G126" i="1"/>
  <c r="H126" i="1"/>
  <c r="I126" i="1"/>
  <c r="J126" i="1"/>
  <c r="K126" i="1"/>
  <c r="L126" i="1"/>
  <c r="M126" i="1"/>
  <c r="N126" i="1"/>
  <c r="O126" i="1"/>
  <c r="P126" i="1"/>
  <c r="Q126" i="1"/>
  <c r="R126" i="1"/>
  <c r="G127" i="1"/>
  <c r="H127" i="1"/>
  <c r="I127" i="1"/>
  <c r="J127" i="1"/>
  <c r="K127" i="1"/>
  <c r="L127" i="1"/>
  <c r="M127" i="1"/>
  <c r="N127" i="1"/>
  <c r="O127" i="1"/>
  <c r="P127" i="1"/>
  <c r="Q127" i="1"/>
  <c r="R127" i="1"/>
  <c r="G132" i="1"/>
  <c r="H132" i="1"/>
  <c r="I132" i="1"/>
  <c r="J132" i="1"/>
  <c r="K132" i="1"/>
  <c r="L132" i="1"/>
  <c r="M132" i="1"/>
  <c r="N132" i="1"/>
  <c r="O132" i="1"/>
  <c r="P132" i="1"/>
  <c r="Q132" i="1"/>
  <c r="R132" i="1"/>
  <c r="G133" i="1"/>
  <c r="H133" i="1"/>
  <c r="I133" i="1"/>
  <c r="J133" i="1"/>
  <c r="K133" i="1"/>
  <c r="L133" i="1"/>
  <c r="M133" i="1"/>
  <c r="N133" i="1"/>
  <c r="O133" i="1"/>
  <c r="P133" i="1"/>
  <c r="Q133" i="1"/>
  <c r="R133" i="1"/>
  <c r="G139" i="1"/>
  <c r="H139" i="1"/>
  <c r="I139" i="1"/>
  <c r="J139" i="1"/>
  <c r="K139" i="1"/>
  <c r="L139" i="1"/>
  <c r="M139" i="1"/>
  <c r="N139" i="1"/>
  <c r="O139" i="1"/>
  <c r="P139" i="1"/>
  <c r="Q139" i="1"/>
  <c r="R139" i="1"/>
  <c r="R139" i="22"/>
  <c r="P139" i="22"/>
  <c r="O139" i="22"/>
  <c r="N139" i="22"/>
  <c r="M139" i="22"/>
  <c r="L139" i="22"/>
  <c r="K139" i="22"/>
  <c r="J139" i="22"/>
  <c r="I139" i="22"/>
  <c r="H139" i="22"/>
  <c r="G139" i="22"/>
  <c r="P133" i="22"/>
  <c r="O133" i="22"/>
  <c r="N133" i="22"/>
  <c r="M133" i="22"/>
  <c r="L133" i="22"/>
  <c r="K133" i="22"/>
  <c r="J133" i="22"/>
  <c r="I133" i="22"/>
  <c r="H133" i="22"/>
  <c r="G133" i="22"/>
  <c r="R133" i="22" s="1"/>
  <c r="P132" i="22"/>
  <c r="O132" i="22"/>
  <c r="N132" i="22"/>
  <c r="M132" i="22"/>
  <c r="L132" i="22"/>
  <c r="K132" i="22"/>
  <c r="J132" i="22"/>
  <c r="I132" i="22"/>
  <c r="H132" i="22"/>
  <c r="G132" i="22"/>
  <c r="R132" i="22" s="1"/>
  <c r="R127" i="22"/>
  <c r="P127" i="22"/>
  <c r="O127" i="22"/>
  <c r="N127" i="22"/>
  <c r="M127" i="22"/>
  <c r="L127" i="22"/>
  <c r="K127" i="22"/>
  <c r="J127" i="22"/>
  <c r="I127" i="22"/>
  <c r="H127" i="22"/>
  <c r="G127" i="22"/>
  <c r="Q127" i="22" s="1"/>
  <c r="S126" i="22"/>
  <c r="P126" i="22"/>
  <c r="O126" i="22"/>
  <c r="N126" i="22"/>
  <c r="M126" i="22"/>
  <c r="L126" i="22"/>
  <c r="K126" i="22"/>
  <c r="J126" i="22"/>
  <c r="I126" i="22"/>
  <c r="H126" i="22"/>
  <c r="G126" i="22"/>
  <c r="R126" i="22" s="1"/>
  <c r="R125" i="22"/>
  <c r="P125" i="22"/>
  <c r="O125" i="22"/>
  <c r="N125" i="22"/>
  <c r="M125" i="22"/>
  <c r="L125" i="22"/>
  <c r="K125" i="22"/>
  <c r="J125" i="22"/>
  <c r="I125" i="22"/>
  <c r="H125" i="22"/>
  <c r="G125" i="22"/>
  <c r="P124" i="22"/>
  <c r="O124" i="22"/>
  <c r="N124" i="22"/>
  <c r="M124" i="22"/>
  <c r="L124" i="22"/>
  <c r="K124" i="22"/>
  <c r="J124" i="22"/>
  <c r="I124" i="22"/>
  <c r="H124" i="22"/>
  <c r="G124" i="22"/>
  <c r="P118" i="22"/>
  <c r="O118" i="22"/>
  <c r="N118" i="22"/>
  <c r="M118" i="22"/>
  <c r="L118" i="22"/>
  <c r="K118" i="22"/>
  <c r="J118" i="22"/>
  <c r="I118" i="22"/>
  <c r="H118" i="22"/>
  <c r="G118" i="22"/>
  <c r="R118" i="22" s="1"/>
  <c r="R117" i="22"/>
  <c r="P117" i="22"/>
  <c r="O117" i="22"/>
  <c r="N117" i="22"/>
  <c r="M117" i="22"/>
  <c r="L117" i="22"/>
  <c r="K117" i="22"/>
  <c r="J117" i="22"/>
  <c r="I117" i="22"/>
  <c r="H117" i="22"/>
  <c r="G117" i="22"/>
  <c r="P116" i="22"/>
  <c r="O116" i="22"/>
  <c r="N116" i="22"/>
  <c r="M116" i="22"/>
  <c r="L116" i="22"/>
  <c r="K116" i="22"/>
  <c r="J116" i="22"/>
  <c r="I116" i="22"/>
  <c r="H116" i="22"/>
  <c r="G116" i="22"/>
  <c r="R115" i="22"/>
  <c r="P115" i="22"/>
  <c r="O115" i="22"/>
  <c r="N115" i="22"/>
  <c r="M115" i="22"/>
  <c r="L115" i="22"/>
  <c r="K115" i="22"/>
  <c r="J115" i="22"/>
  <c r="I115" i="22"/>
  <c r="H115" i="22"/>
  <c r="G115" i="22"/>
  <c r="Q115" i="22" s="1"/>
  <c r="P114" i="22"/>
  <c r="O114" i="22"/>
  <c r="N114" i="22"/>
  <c r="M114" i="22"/>
  <c r="L114" i="22"/>
  <c r="K114" i="22"/>
  <c r="J114" i="22"/>
  <c r="I114" i="22"/>
  <c r="H114" i="22"/>
  <c r="G114" i="22"/>
  <c r="R114" i="22" s="1"/>
  <c r="R113" i="22"/>
  <c r="P113" i="22"/>
  <c r="O113" i="22"/>
  <c r="N113" i="22"/>
  <c r="M113" i="22"/>
  <c r="L113" i="22"/>
  <c r="K113" i="22"/>
  <c r="J113" i="22"/>
  <c r="I113" i="22"/>
  <c r="H113" i="22"/>
  <c r="G113" i="22"/>
  <c r="S112" i="22"/>
  <c r="P112" i="22"/>
  <c r="O112" i="22"/>
  <c r="N112" i="22"/>
  <c r="M112" i="22"/>
  <c r="L112" i="22"/>
  <c r="K112" i="22"/>
  <c r="J112" i="22"/>
  <c r="I112" i="22"/>
  <c r="H112" i="22"/>
  <c r="G112" i="22"/>
  <c r="R112" i="22" s="1"/>
  <c r="P111" i="22"/>
  <c r="O111" i="22"/>
  <c r="N111" i="22"/>
  <c r="M111" i="22"/>
  <c r="L111" i="22"/>
  <c r="K111" i="22"/>
  <c r="R111" i="22" s="1"/>
  <c r="J111" i="22"/>
  <c r="I111" i="22"/>
  <c r="H111" i="22"/>
  <c r="Q111" i="22" s="1"/>
  <c r="S95" i="22"/>
  <c r="S75" i="22"/>
  <c r="S73" i="22"/>
  <c r="O46" i="22"/>
  <c r="K46" i="22"/>
  <c r="G46" i="22"/>
  <c r="O45" i="22"/>
  <c r="K45" i="22"/>
  <c r="G45" i="22"/>
  <c r="O44" i="22"/>
  <c r="K44" i="22"/>
  <c r="G44" i="22"/>
  <c r="O43" i="22"/>
  <c r="K43" i="22"/>
  <c r="G43" i="22"/>
  <c r="O38" i="22"/>
  <c r="K38" i="22"/>
  <c r="G38" i="22"/>
  <c r="O37" i="22"/>
  <c r="K37" i="22"/>
  <c r="G37" i="22"/>
  <c r="O36" i="22"/>
  <c r="K36" i="22"/>
  <c r="G36" i="22"/>
  <c r="O35" i="22"/>
  <c r="K35" i="22"/>
  <c r="G35" i="22"/>
  <c r="S124" i="22" l="1"/>
  <c r="R111" i="1"/>
  <c r="Q132" i="22"/>
  <c r="R124" i="22"/>
  <c r="S72" i="22"/>
  <c r="Q55" i="1"/>
  <c r="R55" i="1"/>
  <c r="K39" i="22"/>
  <c r="C39" i="22"/>
  <c r="Z16" i="22" s="1"/>
  <c r="G39" i="22"/>
  <c r="G47" i="22"/>
  <c r="K47" i="22"/>
  <c r="S111" i="22"/>
  <c r="S54" i="22"/>
  <c r="S55" i="22"/>
  <c r="S58" i="22"/>
  <c r="S59" i="22"/>
  <c r="S78" i="22"/>
  <c r="S79" i="22"/>
  <c r="S91" i="22"/>
  <c r="S92" i="22"/>
  <c r="S97" i="22"/>
  <c r="S105" i="22"/>
  <c r="S113" i="22"/>
  <c r="O39" i="22"/>
  <c r="S63" i="22"/>
  <c r="S82" i="22"/>
  <c r="S87" i="22"/>
  <c r="S96" i="22"/>
  <c r="C43" i="22"/>
  <c r="Z17" i="22" s="1"/>
  <c r="S56" i="22"/>
  <c r="S61" i="22"/>
  <c r="S62" i="22"/>
  <c r="S74" i="22"/>
  <c r="S76" i="22"/>
  <c r="S99" i="22"/>
  <c r="S125" i="22"/>
  <c r="O47" i="22"/>
  <c r="S65" i="22"/>
  <c r="S80" i="22"/>
  <c r="S93" i="22"/>
  <c r="S132" i="22"/>
  <c r="Q112" i="22"/>
  <c r="Q116" i="22"/>
  <c r="S116" i="22" s="1"/>
  <c r="Q124" i="22"/>
  <c r="Q139" i="22"/>
  <c r="S139" i="22" s="1"/>
  <c r="S140" i="22" s="1"/>
  <c r="Z15" i="22" s="1"/>
  <c r="S60" i="22"/>
  <c r="S64" i="22"/>
  <c r="S77" i="22"/>
  <c r="S81" i="22"/>
  <c r="S90" i="22"/>
  <c r="S94" i="22"/>
  <c r="S98" i="22"/>
  <c r="S100" i="22"/>
  <c r="Q113" i="22"/>
  <c r="S115" i="22"/>
  <c r="R116" i="22"/>
  <c r="Q117" i="22"/>
  <c r="S117" i="22" s="1"/>
  <c r="Q125" i="22"/>
  <c r="S127" i="22"/>
  <c r="Q114" i="22"/>
  <c r="S114" i="22" s="1"/>
  <c r="Q118" i="22"/>
  <c r="S118" i="22" s="1"/>
  <c r="Q126" i="22"/>
  <c r="Q133" i="22"/>
  <c r="S133" i="22" s="1"/>
  <c r="Z11" i="22" l="1"/>
  <c r="S88" i="22"/>
  <c r="Z9" i="22" s="1"/>
  <c r="S70" i="22"/>
  <c r="Z8" i="22" s="1"/>
  <c r="S106" i="22"/>
  <c r="Z10" i="22" s="1"/>
  <c r="S128" i="22"/>
  <c r="Z13" i="22" s="1"/>
  <c r="S119" i="22"/>
  <c r="Z12" i="22" s="1"/>
  <c r="S134" i="22"/>
  <c r="Z14" i="22" s="1"/>
  <c r="Z7" i="22" l="1"/>
</calcChain>
</file>

<file path=xl/sharedStrings.xml><?xml version="1.0" encoding="utf-8"?>
<sst xmlns="http://schemas.openxmlformats.org/spreadsheetml/2006/main" count="503" uniqueCount="101">
  <si>
    <t>SQUADRE PARTECIPANTI E GIRONI</t>
  </si>
  <si>
    <t>RIEPILOGO PUNTI</t>
  </si>
  <si>
    <t>GIRONE A</t>
  </si>
  <si>
    <t>GIRONE B</t>
  </si>
  <si>
    <t>FRANCIA</t>
  </si>
  <si>
    <t>INGHILTERRA</t>
  </si>
  <si>
    <t>RUSSIA</t>
  </si>
  <si>
    <t>TABELLA PUNTI</t>
  </si>
  <si>
    <t>SVIZZERA</t>
  </si>
  <si>
    <t>Posizione squadra nella Classifica Finale</t>
  </si>
  <si>
    <t>Posizione squadra nella Classifica Girone</t>
  </si>
  <si>
    <t>GIRONE C</t>
  </si>
  <si>
    <t>GIRONE D</t>
  </si>
  <si>
    <t>Capocannoniere</t>
  </si>
  <si>
    <t>GERMANIA</t>
  </si>
  <si>
    <t>CROAZIA</t>
  </si>
  <si>
    <t>Punti massimi aquisibili su ogni singola partita</t>
  </si>
  <si>
    <t>CONCORRENTE</t>
  </si>
  <si>
    <t>PUNTI TOTALI</t>
  </si>
  <si>
    <t>di cui:</t>
  </si>
  <si>
    <t>risultato della partita (1,x,2)</t>
  </si>
  <si>
    <t>POLONIA</t>
  </si>
  <si>
    <t>SPAGNA</t>
  </si>
  <si>
    <t>gol/nogol , pari/dispari , u/0 , tot gol , diff reti ,</t>
  </si>
  <si>
    <t>segna A, segna B ,  combo gol , combo over</t>
  </si>
  <si>
    <t>Bonus per risultato esatto indovinato</t>
  </si>
  <si>
    <t>GIRONE E</t>
  </si>
  <si>
    <t>GIRONE F</t>
  </si>
  <si>
    <t>BELGIO</t>
  </si>
  <si>
    <t>ISLANDA</t>
  </si>
  <si>
    <t>PORTOGALLO</t>
  </si>
  <si>
    <t>SVEZIA</t>
  </si>
  <si>
    <t>SEZIONE PRONOSTICI</t>
  </si>
  <si>
    <t>PUNTI</t>
  </si>
  <si>
    <t>TOT:</t>
  </si>
  <si>
    <t>GIRONI ELIMINATORI</t>
  </si>
  <si>
    <t>data</t>
  </si>
  <si>
    <t>girone</t>
  </si>
  <si>
    <t>squadra A</t>
  </si>
  <si>
    <t>squadra B</t>
  </si>
  <si>
    <t>gol A</t>
  </si>
  <si>
    <t>gol B</t>
  </si>
  <si>
    <t>risultato</t>
  </si>
  <si>
    <t>gol/nogol</t>
  </si>
  <si>
    <t>pari/dispari</t>
  </si>
  <si>
    <t>u/o 1,5</t>
  </si>
  <si>
    <t>u/o 2,5</t>
  </si>
  <si>
    <t>u/o 3,5</t>
  </si>
  <si>
    <t>num. Gol</t>
  </si>
  <si>
    <t>segna A</t>
  </si>
  <si>
    <t>segna B</t>
  </si>
  <si>
    <t>diff reti</t>
  </si>
  <si>
    <t>combo gol</t>
  </si>
  <si>
    <t>combo over</t>
  </si>
  <si>
    <t>A</t>
  </si>
  <si>
    <t>B</t>
  </si>
  <si>
    <t>D</t>
  </si>
  <si>
    <t>C</t>
  </si>
  <si>
    <t>E</t>
  </si>
  <si>
    <t>tot gol</t>
  </si>
  <si>
    <t>F</t>
  </si>
  <si>
    <t>OTTAVI DI FINALE</t>
  </si>
  <si>
    <t>QUARTI DI FINALE</t>
  </si>
  <si>
    <t>SEMIFINALI</t>
  </si>
  <si>
    <t>FINALE</t>
  </si>
  <si>
    <t>GIRONE G</t>
  </si>
  <si>
    <t>GIRONE H</t>
  </si>
  <si>
    <t>EGITTO</t>
  </si>
  <si>
    <t>ARABIA SAUDITA</t>
  </si>
  <si>
    <t>URUGUAY</t>
  </si>
  <si>
    <t>IRAN</t>
  </si>
  <si>
    <t>MAROCCO</t>
  </si>
  <si>
    <t>AUSTRALIA</t>
  </si>
  <si>
    <t>DANIMARCA</t>
  </si>
  <si>
    <t>PERU</t>
  </si>
  <si>
    <t>ARGENTINA</t>
  </si>
  <si>
    <t>NIGERIA</t>
  </si>
  <si>
    <t>BRASILE</t>
  </si>
  <si>
    <t>COSTA RICA</t>
  </si>
  <si>
    <t>SERBIA</t>
  </si>
  <si>
    <t>COREA DEL SUD</t>
  </si>
  <si>
    <t>MESSICO</t>
  </si>
  <si>
    <t>PANAMA</t>
  </si>
  <si>
    <t>TUNISIA</t>
  </si>
  <si>
    <t>COLOMBIA</t>
  </si>
  <si>
    <t>GIAPPONE</t>
  </si>
  <si>
    <t>SENEGAL</t>
  </si>
  <si>
    <t>G</t>
  </si>
  <si>
    <t>H</t>
  </si>
  <si>
    <t>FINALI</t>
  </si>
  <si>
    <t>BET RUSSIA 2018</t>
  </si>
  <si>
    <t>CLASSIFICA FINALE</t>
  </si>
  <si>
    <t>CAPOCANNONIERE</t>
  </si>
  <si>
    <t>1^ GIORNATA</t>
  </si>
  <si>
    <t>2^ GIORNATA</t>
  </si>
  <si>
    <t>3^ GIORNATA</t>
  </si>
  <si>
    <t>GIRONI</t>
  </si>
  <si>
    <t>OTTAVI</t>
  </si>
  <si>
    <t>QUARTI</t>
  </si>
  <si>
    <t>Vincitrice del Mondiale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</si>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</sst>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-mm\-yyyy\,\ hh:mm:ss"/>
    <numFmt numFmtId="165" formatCode="dd/mm/yyyy\ hh:mm:ss"/>
  </numFmts>
  <fonts count="22">
    <font>
      <sz val="11"/>
      <color rgb="FF000000"/>
      <name val="Calibri"/>
    </font>
    <font>
      <b/>
      <i/>
      <u/>
      <sz val="26"/>
      <color rgb="FFFFFFFF"/>
      <name val="Calibri"/>
    </font>
    <font>
      <sz val="11"/>
      <name val="Calibri"/>
    </font>
    <font>
      <b/>
      <sz val="16"/>
      <color rgb="FFFFFFFF"/>
      <name val="Calibri"/>
    </font>
    <font>
      <b/>
      <sz val="16"/>
      <color rgb="FFFF0000"/>
      <name val="Calibri"/>
    </font>
    <font>
      <b/>
      <sz val="11"/>
      <color rgb="FF000000"/>
      <name val="Calibri"/>
    </font>
    <font>
      <b/>
      <i/>
      <sz val="11"/>
      <color rgb="FF000000"/>
      <name val="Calibri"/>
    </font>
    <font>
      <b/>
      <i/>
      <u/>
      <sz val="14"/>
      <color rgb="FFFFFFFF"/>
      <name val="Calibri"/>
    </font>
    <font>
      <b/>
      <sz val="11"/>
      <color rgb="FFFFFFFF"/>
      <name val="Calibri"/>
    </font>
    <font>
      <sz val="11"/>
      <name val="Calibri"/>
    </font>
    <font>
      <b/>
      <i/>
      <u/>
      <sz val="11"/>
      <color rgb="FFFFFFFF"/>
      <name val="Calibri"/>
    </font>
    <font>
      <u/>
      <sz val="11"/>
      <color rgb="FF000000"/>
      <name val="Calibri"/>
    </font>
    <font>
      <u/>
      <sz val="11"/>
      <color rgb="FF000000"/>
      <name val="Calibri"/>
    </font>
    <font>
      <u/>
      <sz val="11"/>
      <color rgb="FF000000"/>
      <name val="Calibri"/>
    </font>
    <font>
      <sz val="11"/>
      <color theme="0"/>
      <name val="Calibri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i/>
      <u/>
      <sz val="26"/>
      <color rgb="FFFFFFFF"/>
      <name val="Calibri"/>
      <family val="2"/>
    </font>
    <font>
      <b/>
      <i/>
      <sz val="14"/>
      <color rgb="FF000000"/>
      <name val="Calibri"/>
      <family val="2"/>
    </font>
    <font>
      <b/>
      <sz val="11"/>
      <color rgb="FFFFFFFF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rgb="FF1F497D"/>
        <bgColor rgb="FF1F497D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FF5050"/>
        <bgColor rgb="FFFF5050"/>
      </patternFill>
    </fill>
    <fill>
      <patternFill patternType="solid">
        <fgColor rgb="FFDBE5F1"/>
        <bgColor rgb="FFDBE5F1"/>
      </patternFill>
    </fill>
    <fill>
      <patternFill patternType="solid">
        <fgColor rgb="FFFFFFCC"/>
        <bgColor rgb="FFFFFFCC"/>
      </patternFill>
    </fill>
    <fill>
      <patternFill patternType="solid">
        <fgColor rgb="FFEAF1DD"/>
        <bgColor rgb="FFEAF1DD"/>
      </patternFill>
    </fill>
    <fill>
      <patternFill patternType="solid">
        <fgColor rgb="FFFDE9D9"/>
        <bgColor rgb="FFFDE9D9"/>
      </patternFill>
    </fill>
    <fill>
      <patternFill patternType="solid">
        <fgColor rgb="FFFBD4B4"/>
        <bgColor rgb="FFFBD4B4"/>
      </patternFill>
    </fill>
    <fill>
      <patternFill patternType="solid">
        <fgColor rgb="FFE36C09"/>
        <bgColor rgb="FFE36C09"/>
      </patternFill>
    </fill>
    <fill>
      <patternFill patternType="solid">
        <fgColor rgb="FF974806"/>
        <bgColor rgb="FF974806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rgb="FFD6E3BC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C2D69B"/>
      </patternFill>
    </fill>
    <fill>
      <patternFill patternType="solid">
        <fgColor theme="1"/>
        <bgColor rgb="FF4F6128"/>
      </patternFill>
    </fill>
    <fill>
      <patternFill patternType="solid">
        <fgColor theme="1"/>
        <bgColor rgb="FF00B05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000000"/>
      </patternFill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 applyFont="1" applyAlignment="1"/>
    <xf numFmtId="0" fontId="0" fillId="0" borderId="0" xfId="0" applyFont="1" applyAlignment="1"/>
    <xf numFmtId="0" fontId="4" fillId="0" borderId="0" xfId="0" applyFont="1" applyAlignment="1"/>
    <xf numFmtId="0" fontId="0" fillId="0" borderId="12" xfId="0" applyFont="1" applyBorder="1" applyAlignment="1"/>
    <xf numFmtId="0" fontId="0" fillId="0" borderId="13" xfId="0" applyFont="1" applyBorder="1" applyAlignment="1"/>
    <xf numFmtId="0" fontId="6" fillId="0" borderId="14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27" xfId="0" applyFont="1" applyBorder="1" applyAlignment="1"/>
    <xf numFmtId="0" fontId="0" fillId="0" borderId="28" xfId="0" applyFont="1" applyBorder="1" applyAlignment="1"/>
    <xf numFmtId="0" fontId="0" fillId="0" borderId="29" xfId="0" applyFont="1" applyBorder="1" applyAlignment="1"/>
    <xf numFmtId="0" fontId="0" fillId="0" borderId="21" xfId="0" applyFont="1" applyBorder="1" applyAlignment="1"/>
    <xf numFmtId="0" fontId="0" fillId="0" borderId="25" xfId="0" applyFont="1" applyBorder="1" applyAlignment="1"/>
    <xf numFmtId="0" fontId="5" fillId="5" borderId="30" xfId="0" applyFont="1" applyFill="1" applyBorder="1" applyAlignment="1"/>
    <xf numFmtId="0" fontId="0" fillId="0" borderId="22" xfId="0" applyFont="1" applyBorder="1" applyAlignment="1"/>
    <xf numFmtId="0" fontId="8" fillId="3" borderId="23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9" fillId="0" borderId="0" xfId="0" applyFont="1" applyAlignment="1"/>
    <xf numFmtId="0" fontId="8" fillId="7" borderId="31" xfId="0" applyFont="1" applyFill="1" applyBorder="1" applyAlignment="1">
      <alignment horizontal="right"/>
    </xf>
    <xf numFmtId="0" fontId="8" fillId="7" borderId="31" xfId="0" applyFont="1" applyFill="1" applyBorder="1" applyAlignment="1"/>
    <xf numFmtId="0" fontId="5" fillId="5" borderId="32" xfId="0" applyFont="1" applyFill="1" applyBorder="1" applyAlignment="1">
      <alignment horizontal="center"/>
    </xf>
    <xf numFmtId="0" fontId="5" fillId="5" borderId="30" xfId="0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/>
    </xf>
    <xf numFmtId="0" fontId="5" fillId="5" borderId="33" xfId="0" applyFont="1" applyFill="1" applyBorder="1" applyAlignment="1">
      <alignment horizontal="center"/>
    </xf>
    <xf numFmtId="0" fontId="0" fillId="10" borderId="34" xfId="0" applyFont="1" applyFill="1" applyBorder="1" applyAlignment="1">
      <alignment horizontal="center"/>
    </xf>
    <xf numFmtId="0" fontId="0" fillId="10" borderId="23" xfId="0" applyFont="1" applyFill="1" applyBorder="1" applyAlignment="1">
      <alignment horizontal="center"/>
    </xf>
    <xf numFmtId="0" fontId="0" fillId="11" borderId="23" xfId="0" applyFont="1" applyFill="1" applyBorder="1" applyAlignment="1">
      <alignment horizontal="center"/>
    </xf>
    <xf numFmtId="0" fontId="0" fillId="11" borderId="35" xfId="0" applyFont="1" applyFill="1" applyBorder="1" applyAlignment="1">
      <alignment horizontal="center"/>
    </xf>
    <xf numFmtId="0" fontId="5" fillId="5" borderId="32" xfId="0" applyFont="1" applyFill="1" applyBorder="1" applyAlignment="1"/>
    <xf numFmtId="0" fontId="5" fillId="5" borderId="23" xfId="0" applyFont="1" applyFill="1" applyBorder="1" applyAlignment="1"/>
    <xf numFmtId="16" fontId="0" fillId="0" borderId="12" xfId="0" applyNumberFormat="1" applyFont="1" applyBorder="1" applyAlignment="1">
      <alignment horizontal="center"/>
    </xf>
    <xf numFmtId="0" fontId="6" fillId="0" borderId="36" xfId="0" applyFont="1" applyBorder="1" applyAlignment="1">
      <alignment horizontal="left"/>
    </xf>
    <xf numFmtId="0" fontId="6" fillId="0" borderId="37" xfId="0" applyFont="1" applyBorder="1" applyAlignment="1">
      <alignment horizontal="left"/>
    </xf>
    <xf numFmtId="0" fontId="0" fillId="0" borderId="12" xfId="0" applyFont="1" applyBorder="1" applyAlignment="1">
      <alignment horizontal="center"/>
    </xf>
    <xf numFmtId="0" fontId="10" fillId="8" borderId="23" xfId="0" applyFont="1" applyFill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27" xfId="0" applyFont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28" xfId="0" applyFont="1" applyBorder="1" applyAlignment="1">
      <alignment horizontal="left"/>
    </xf>
    <xf numFmtId="0" fontId="0" fillId="12" borderId="23" xfId="0" applyFont="1" applyFill="1" applyBorder="1" applyAlignment="1">
      <alignment horizontal="center"/>
    </xf>
    <xf numFmtId="0" fontId="6" fillId="9" borderId="23" xfId="0" applyFont="1" applyFill="1" applyBorder="1" applyAlignment="1">
      <alignment horizontal="left"/>
    </xf>
    <xf numFmtId="0" fontId="11" fillId="0" borderId="0" xfId="0" applyFont="1" applyAlignment="1"/>
    <xf numFmtId="0" fontId="0" fillId="13" borderId="23" xfId="0" applyFont="1" applyFill="1" applyBorder="1" applyAlignment="1">
      <alignment horizontal="center"/>
    </xf>
    <xf numFmtId="0" fontId="0" fillId="14" borderId="23" xfId="0" applyFont="1" applyFill="1" applyBorder="1" applyAlignment="1">
      <alignment horizontal="center"/>
    </xf>
    <xf numFmtId="0" fontId="0" fillId="15" borderId="23" xfId="0" applyFont="1" applyFill="1" applyBorder="1" applyAlignment="1">
      <alignment horizontal="center"/>
    </xf>
    <xf numFmtId="0" fontId="0" fillId="0" borderId="0" xfId="0" applyFont="1" applyAlignment="1"/>
    <xf numFmtId="0" fontId="12" fillId="0" borderId="28" xfId="0" applyFont="1" applyBorder="1" applyAlignment="1"/>
    <xf numFmtId="0" fontId="13" fillId="0" borderId="25" xfId="0" applyFont="1" applyBorder="1" applyAlignment="1"/>
    <xf numFmtId="0" fontId="0" fillId="0" borderId="12" xfId="0" applyFont="1" applyBorder="1" applyAlignment="1"/>
    <xf numFmtId="0" fontId="0" fillId="0" borderId="0" xfId="0" applyFont="1" applyAlignment="1"/>
    <xf numFmtId="0" fontId="0" fillId="10" borderId="23" xfId="0" applyFont="1" applyFill="1" applyBorder="1" applyAlignment="1">
      <alignment horizontal="center"/>
    </xf>
    <xf numFmtId="0" fontId="0" fillId="11" borderId="23" xfId="0" applyFont="1" applyFill="1" applyBorder="1" applyAlignment="1">
      <alignment horizontal="center"/>
    </xf>
    <xf numFmtId="0" fontId="0" fillId="0" borderId="0" xfId="0" quotePrefix="1" applyFont="1" applyAlignment="1"/>
    <xf numFmtId="0" fontId="0" fillId="0" borderId="0" xfId="0" applyFont="1" applyAlignment="1"/>
    <xf numFmtId="0" fontId="0" fillId="0" borderId="0" xfId="0" applyFont="1" applyAlignment="1">
      <alignment horizontal="center"/>
    </xf>
    <xf numFmtId="0" fontId="0" fillId="0" borderId="38" xfId="0" applyFont="1" applyBorder="1" applyAlignment="1"/>
    <xf numFmtId="0" fontId="14" fillId="16" borderId="14" xfId="0" applyFont="1" applyFill="1" applyBorder="1" applyAlignment="1">
      <alignment horizontal="center"/>
    </xf>
    <xf numFmtId="0" fontId="14" fillId="16" borderId="23" xfId="0" applyFont="1" applyFill="1" applyBorder="1" applyAlignment="1">
      <alignment horizontal="center"/>
    </xf>
    <xf numFmtId="0" fontId="14" fillId="17" borderId="23" xfId="0" applyFont="1" applyFill="1" applyBorder="1" applyAlignment="1">
      <alignment horizontal="center"/>
    </xf>
    <xf numFmtId="0" fontId="14" fillId="18" borderId="23" xfId="0" applyFont="1" applyFill="1" applyBorder="1" applyAlignment="1">
      <alignment horizontal="center"/>
    </xf>
    <xf numFmtId="0" fontId="14" fillId="19" borderId="23" xfId="0" applyFont="1" applyFill="1" applyBorder="1" applyAlignment="1">
      <alignment horizontal="center"/>
    </xf>
    <xf numFmtId="0" fontId="14" fillId="20" borderId="23" xfId="0" applyFont="1" applyFill="1" applyBorder="1" applyAlignment="1">
      <alignment horizontal="center"/>
    </xf>
    <xf numFmtId="0" fontId="14" fillId="21" borderId="23" xfId="0" applyFont="1" applyFill="1" applyBorder="1" applyAlignment="1">
      <alignment horizontal="center"/>
    </xf>
    <xf numFmtId="0" fontId="16" fillId="4" borderId="15" xfId="0" applyFont="1" applyFill="1" applyBorder="1" applyAlignment="1">
      <alignment horizontal="center"/>
    </xf>
    <xf numFmtId="0" fontId="16" fillId="4" borderId="16" xfId="0" applyFont="1" applyFill="1" applyBorder="1" applyAlignment="1">
      <alignment horizontal="center"/>
    </xf>
    <xf numFmtId="0" fontId="16" fillId="4" borderId="17" xfId="0" applyFont="1" applyFill="1" applyBorder="1" applyAlignment="1">
      <alignment horizontal="center"/>
    </xf>
    <xf numFmtId="0" fontId="2" fillId="0" borderId="38" xfId="0" applyFont="1" applyBorder="1" applyAlignment="1"/>
    <xf numFmtId="0" fontId="15" fillId="5" borderId="39" xfId="0" applyFont="1" applyFill="1" applyBorder="1" applyAlignment="1"/>
    <xf numFmtId="0" fontId="0" fillId="0" borderId="39" xfId="0" applyFont="1" applyBorder="1" applyAlignment="1"/>
    <xf numFmtId="0" fontId="0" fillId="0" borderId="38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>
      <alignment horizontal="center"/>
    </xf>
    <xf numFmtId="0" fontId="8" fillId="7" borderId="31" xfId="0" applyNumberFormat="1" applyFont="1" applyFill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5" fillId="5" borderId="34" xfId="0" applyFont="1" applyFill="1" applyBorder="1" applyAlignment="1">
      <alignment horizontal="center"/>
    </xf>
    <xf numFmtId="0" fontId="17" fillId="23" borderId="38" xfId="0" applyFont="1" applyFill="1" applyBorder="1" applyAlignment="1">
      <alignment horizontal="center"/>
    </xf>
    <xf numFmtId="0" fontId="17" fillId="24" borderId="38" xfId="0" applyFont="1" applyFill="1" applyBorder="1" applyAlignment="1">
      <alignment horizontal="right"/>
    </xf>
    <xf numFmtId="0" fontId="17" fillId="24" borderId="38" xfId="0" applyFont="1" applyFill="1" applyBorder="1" applyAlignment="1"/>
    <xf numFmtId="0" fontId="18" fillId="22" borderId="38" xfId="0" applyFont="1" applyFill="1" applyBorder="1" applyAlignment="1"/>
    <xf numFmtId="49" fontId="8" fillId="7" borderId="31" xfId="0" applyNumberFormat="1" applyFont="1" applyFill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5" fillId="5" borderId="34" xfId="0" applyFont="1" applyFill="1" applyBorder="1" applyAlignment="1">
      <alignment horizontal="center"/>
    </xf>
    <xf numFmtId="164" fontId="0" fillId="0" borderId="0" xfId="0" applyNumberFormat="1" applyFont="1" applyAlignment="1"/>
    <xf numFmtId="165" fontId="0" fillId="0" borderId="0" xfId="0" applyNumberFormat="1" applyFont="1" applyAlignment="1"/>
    <xf numFmtId="0" fontId="19" fillId="2" borderId="38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5" fillId="5" borderId="33" xfId="0" applyFont="1" applyFill="1" applyBorder="1" applyAlignment="1">
      <alignment horizontal="center"/>
    </xf>
    <xf numFmtId="0" fontId="5" fillId="5" borderId="34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0" borderId="2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40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6" fillId="0" borderId="24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8" fillId="7" borderId="21" xfId="0" applyFont="1" applyFill="1" applyBorder="1" applyAlignment="1">
      <alignment horizontal="center" vertical="center"/>
    </xf>
    <xf numFmtId="0" fontId="8" fillId="7" borderId="22" xfId="0" applyFont="1" applyFill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27" xfId="0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0" fillId="0" borderId="18" xfId="0" applyFont="1" applyBorder="1" applyAlignment="1">
      <alignment horizontal="center"/>
    </xf>
    <xf numFmtId="0" fontId="2" fillId="0" borderId="20" xfId="0" applyFont="1" applyBorder="1"/>
    <xf numFmtId="0" fontId="5" fillId="5" borderId="18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7" fillId="2" borderId="18" xfId="0" applyFont="1" applyFill="1" applyBorder="1" applyAlignment="1">
      <alignment horizontal="center"/>
    </xf>
    <xf numFmtId="0" fontId="2" fillId="0" borderId="19" xfId="0" applyFont="1" applyBorder="1"/>
    <xf numFmtId="0" fontId="19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 applyFont="1" applyAlignme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0" fillId="6" borderId="42" xfId="0" applyFont="1" applyFill="1" applyBorder="1" applyAlignment="1">
      <alignment horizontal="center"/>
    </xf>
    <xf numFmtId="0" fontId="2" fillId="0" borderId="41" xfId="0" applyFont="1" applyBorder="1"/>
    <xf numFmtId="0" fontId="2" fillId="0" borderId="43" xfId="0" applyFont="1" applyBorder="1"/>
    <xf numFmtId="0" fontId="0" fillId="6" borderId="44" xfId="0" applyFont="1" applyFill="1" applyBorder="1" applyAlignment="1">
      <alignment horizontal="center"/>
    </xf>
    <xf numFmtId="0" fontId="0" fillId="6" borderId="45" xfId="0" applyFont="1" applyFill="1" applyBorder="1" applyAlignment="1">
      <alignment horizontal="center"/>
    </xf>
    <xf numFmtId="0" fontId="0" fillId="6" borderId="46" xfId="0" applyFont="1" applyFill="1" applyBorder="1" applyAlignment="1">
      <alignment horizontal="center"/>
    </xf>
    <xf numFmtId="0" fontId="21" fillId="7" borderId="31" xfId="0" applyNumberFormat="1" applyFont="1" applyFill="1" applyBorder="1" applyAlignment="1">
      <alignment horizontal="center"/>
    </xf>
    <xf numFmtId="0" fontId="0" fillId="25" borderId="39" xfId="0" applyFont="1" applyFill="1" applyBorder="1" applyAlignment="1">
      <alignment horizontal="center"/>
    </xf>
    <xf numFmtId="0" fontId="20" fillId="6" borderId="30" xfId="0" applyNumberFormat="1" applyFont="1" applyFill="1" applyBorder="1" applyAlignment="1">
      <alignment horizontal="center"/>
    </xf>
    <xf numFmtId="0" fontId="0" fillId="0" borderId="39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outlinePr summaryBelow="0" summaryRight="0"/>
  </sheetPr>
  <dimension ref="A1:AB1019"/>
  <sheetViews>
    <sheetView workbookViewId="0">
      <selection activeCell="C38" sqref="C38"/>
    </sheetView>
  </sheetViews>
  <sheetFormatPr defaultColWidth="17.28515625" defaultRowHeight="15" customHeight="1"/>
  <cols>
    <col min="1" max="1" width="18.5703125" style="48" bestFit="1" customWidth="1"/>
    <col min="2" max="2" width="19.140625" style="48" customWidth="1"/>
    <col min="3" max="4" width="19" style="48" customWidth="1"/>
    <col min="5" max="5" width="8.7109375" style="48" customWidth="1"/>
    <col min="6" max="6" width="8" style="48" customWidth="1"/>
    <col min="7" max="7" width="7.42578125" style="48" customWidth="1"/>
    <col min="8" max="8" width="8.42578125" style="48" customWidth="1"/>
    <col min="9" max="9" width="7.28515625" style="48" customWidth="1"/>
    <col min="10" max="16" width="5.85546875" style="48" customWidth="1"/>
    <col min="17" max="17" width="12.5703125" style="48" bestFit="1" customWidth="1"/>
    <col min="18" max="18" width="11.42578125" style="48" customWidth="1"/>
    <col min="19" max="19" width="7.7109375" style="48" customWidth="1"/>
    <col min="20" max="21" width="5.85546875" style="48" customWidth="1"/>
    <col min="22" max="22" width="10.85546875" style="48" customWidth="1"/>
    <col min="23" max="25" width="5.85546875" style="48" customWidth="1"/>
    <col min="26" max="27" width="13.28515625" style="48" customWidth="1"/>
    <col min="28" max="28" width="13.28515625" customWidth="1"/>
  </cols>
  <sheetData>
    <row r="1" spans="1:28" ht="15" customHeight="1">
      <c r="A1" s="83" t="s">
        <v>90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1"/>
    </row>
    <row r="2" spans="1:28" ht="33.75" customHeight="1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1"/>
    </row>
    <row r="3" spans="1:28" ht="33.75" customHeight="1" thickBot="1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1"/>
    </row>
    <row r="4" spans="1:28" ht="21.75" customHeight="1" thickBot="1">
      <c r="A4" s="92" t="s">
        <v>0</v>
      </c>
      <c r="B4" s="93"/>
      <c r="C4" s="93"/>
      <c r="D4" s="93"/>
      <c r="E4" s="93"/>
      <c r="F4" s="93"/>
      <c r="G4" s="94"/>
      <c r="H4" s="92" t="s">
        <v>1</v>
      </c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4"/>
      <c r="AB4" s="2"/>
    </row>
    <row r="5" spans="1:28">
      <c r="A5" s="47"/>
      <c r="G5" s="4"/>
      <c r="H5" s="47"/>
      <c r="AA5" s="4"/>
      <c r="AB5" s="1"/>
    </row>
    <row r="6" spans="1:28" ht="15.75" customHeight="1" thickBot="1">
      <c r="A6" s="47"/>
      <c r="G6" s="4"/>
      <c r="H6" s="47"/>
      <c r="AA6" s="4"/>
      <c r="AB6" s="1"/>
    </row>
    <row r="7" spans="1:28" ht="15.75" customHeight="1" thickBot="1">
      <c r="A7" s="47"/>
      <c r="B7" s="55" t="s">
        <v>2</v>
      </c>
      <c r="D7" s="55" t="s">
        <v>3</v>
      </c>
      <c r="G7" s="4"/>
      <c r="H7" s="47"/>
      <c r="AA7" s="4"/>
      <c r="AB7" s="1"/>
    </row>
    <row r="8" spans="1:28">
      <c r="A8" s="47"/>
      <c r="B8" s="62" t="s">
        <v>67</v>
      </c>
      <c r="D8" s="62" t="s">
        <v>70</v>
      </c>
      <c r="G8" s="4"/>
      <c r="H8" s="47"/>
      <c r="AA8" s="4"/>
      <c r="AB8" s="1"/>
    </row>
    <row r="9" spans="1:28" ht="15.75" customHeight="1" thickBot="1">
      <c r="A9" s="47"/>
      <c r="B9" s="63" t="s">
        <v>6</v>
      </c>
      <c r="D9" s="63" t="s">
        <v>71</v>
      </c>
      <c r="G9" s="4"/>
      <c r="H9" s="47"/>
      <c r="AA9" s="4"/>
      <c r="AB9" s="1"/>
    </row>
    <row r="10" spans="1:28" ht="15.75" customHeight="1" thickBot="1">
      <c r="A10" s="47"/>
      <c r="B10" s="63" t="s">
        <v>68</v>
      </c>
      <c r="D10" s="63" t="s">
        <v>30</v>
      </c>
      <c r="G10" s="4"/>
      <c r="H10" s="47"/>
      <c r="O10" s="106" t="s">
        <v>7</v>
      </c>
      <c r="P10" s="107"/>
      <c r="Q10" s="107"/>
      <c r="R10" s="107"/>
      <c r="S10" s="107"/>
      <c r="T10" s="107"/>
      <c r="U10" s="107"/>
      <c r="V10" s="108"/>
      <c r="AA10" s="4"/>
      <c r="AB10" s="1"/>
    </row>
    <row r="11" spans="1:28" ht="15.75" customHeight="1" thickBot="1">
      <c r="A11" s="47"/>
      <c r="B11" s="64" t="s">
        <v>69</v>
      </c>
      <c r="D11" s="64" t="s">
        <v>22</v>
      </c>
      <c r="G11" s="4"/>
      <c r="H11" s="47"/>
      <c r="O11" s="86">
        <v>10</v>
      </c>
      <c r="P11" s="87"/>
      <c r="Q11" s="98" t="s">
        <v>9</v>
      </c>
      <c r="R11" s="99"/>
      <c r="S11" s="99"/>
      <c r="T11" s="99"/>
      <c r="U11" s="99"/>
      <c r="V11" s="100"/>
      <c r="AA11" s="4"/>
      <c r="AB11" s="1"/>
    </row>
    <row r="12" spans="1:28" ht="15.75" customHeight="1" thickBot="1">
      <c r="A12" s="47"/>
      <c r="G12" s="4"/>
      <c r="H12" s="47"/>
      <c r="O12" s="86">
        <v>5</v>
      </c>
      <c r="P12" s="87"/>
      <c r="Q12" s="98" t="s">
        <v>10</v>
      </c>
      <c r="R12" s="99"/>
      <c r="S12" s="99"/>
      <c r="T12" s="99"/>
      <c r="U12" s="99"/>
      <c r="V12" s="100"/>
      <c r="AA12" s="4"/>
      <c r="AB12" s="1"/>
    </row>
    <row r="13" spans="1:28" ht="15.75" customHeight="1" thickBot="1">
      <c r="A13" s="47"/>
      <c r="B13" s="55" t="s">
        <v>11</v>
      </c>
      <c r="D13" s="55" t="s">
        <v>12</v>
      </c>
      <c r="G13" s="4"/>
      <c r="H13" s="47"/>
      <c r="O13" s="86">
        <v>5</v>
      </c>
      <c r="P13" s="87"/>
      <c r="Q13" s="101" t="s">
        <v>13</v>
      </c>
      <c r="R13" s="102"/>
      <c r="S13" s="102"/>
      <c r="T13" s="102"/>
      <c r="U13" s="102"/>
      <c r="V13" s="103"/>
      <c r="AA13" s="4"/>
      <c r="AB13" s="1"/>
    </row>
    <row r="14" spans="1:28" ht="15.75" customHeight="1" thickBot="1">
      <c r="A14" s="47"/>
      <c r="B14" s="62" t="s">
        <v>72</v>
      </c>
      <c r="D14" s="62" t="s">
        <v>75</v>
      </c>
      <c r="G14" s="4"/>
      <c r="H14" s="47"/>
      <c r="O14" s="86">
        <v>10</v>
      </c>
      <c r="P14" s="87"/>
      <c r="Q14" s="98" t="s">
        <v>16</v>
      </c>
      <c r="R14" s="99"/>
      <c r="S14" s="99"/>
      <c r="T14" s="99"/>
      <c r="U14" s="99"/>
      <c r="V14" s="100"/>
      <c r="AA14" s="4"/>
      <c r="AB14" s="1"/>
    </row>
    <row r="15" spans="1:28" ht="15.75" customHeight="1" thickBot="1">
      <c r="A15" s="47"/>
      <c r="B15" s="63" t="s">
        <v>73</v>
      </c>
      <c r="D15" s="63" t="s">
        <v>15</v>
      </c>
      <c r="G15" s="4"/>
      <c r="H15" s="47"/>
      <c r="O15" s="114" t="s">
        <v>19</v>
      </c>
      <c r="P15" s="115"/>
      <c r="Q15" s="5">
        <v>3</v>
      </c>
      <c r="R15" s="98" t="s">
        <v>20</v>
      </c>
      <c r="S15" s="99"/>
      <c r="T15" s="99"/>
      <c r="U15" s="99"/>
      <c r="V15" s="100"/>
      <c r="AA15" s="4"/>
      <c r="AB15" s="1"/>
    </row>
    <row r="16" spans="1:28">
      <c r="A16" s="47"/>
      <c r="B16" s="63" t="s">
        <v>4</v>
      </c>
      <c r="D16" s="63" t="s">
        <v>29</v>
      </c>
      <c r="G16" s="4"/>
      <c r="H16" s="47"/>
      <c r="O16" s="116"/>
      <c r="P16" s="117"/>
      <c r="Q16" s="109">
        <v>0.5</v>
      </c>
      <c r="R16" s="95" t="s">
        <v>23</v>
      </c>
      <c r="S16" s="96"/>
      <c r="T16" s="96"/>
      <c r="U16" s="96"/>
      <c r="V16" s="97"/>
      <c r="AA16" s="4"/>
      <c r="AB16" s="1"/>
    </row>
    <row r="17" spans="1:28" ht="15.75" customHeight="1" thickBot="1">
      <c r="A17" s="47"/>
      <c r="B17" s="64" t="s">
        <v>74</v>
      </c>
      <c r="D17" s="64" t="s">
        <v>76</v>
      </c>
      <c r="G17" s="4"/>
      <c r="H17" s="47"/>
      <c r="O17" s="116"/>
      <c r="P17" s="117"/>
      <c r="Q17" s="110"/>
      <c r="R17" s="111" t="s">
        <v>24</v>
      </c>
      <c r="S17" s="112"/>
      <c r="T17" s="112"/>
      <c r="U17" s="112"/>
      <c r="V17" s="113"/>
      <c r="AA17" s="4"/>
      <c r="AB17" s="1"/>
    </row>
    <row r="18" spans="1:28" ht="15.75" customHeight="1" thickBot="1">
      <c r="A18" s="47"/>
      <c r="B18" s="6"/>
      <c r="D18" s="6"/>
      <c r="G18" s="4"/>
      <c r="H18" s="47"/>
      <c r="O18" s="118"/>
      <c r="P18" s="119"/>
      <c r="Q18" s="5">
        <v>1.5</v>
      </c>
      <c r="R18" s="98" t="s">
        <v>25</v>
      </c>
      <c r="S18" s="99"/>
      <c r="T18" s="99"/>
      <c r="U18" s="99"/>
      <c r="V18" s="100"/>
      <c r="AA18" s="4"/>
      <c r="AB18" s="1"/>
    </row>
    <row r="19" spans="1:28" ht="15.75" customHeight="1" thickBot="1">
      <c r="A19" s="47"/>
      <c r="B19" s="55" t="s">
        <v>26</v>
      </c>
      <c r="D19" s="55" t="s">
        <v>27</v>
      </c>
      <c r="G19" s="4"/>
      <c r="H19" s="47"/>
      <c r="AA19" s="4"/>
      <c r="AB19" s="1"/>
    </row>
    <row r="20" spans="1:28">
      <c r="A20" s="47"/>
      <c r="B20" s="62" t="s">
        <v>77</v>
      </c>
      <c r="D20" s="62" t="s">
        <v>14</v>
      </c>
      <c r="G20" s="4"/>
      <c r="H20" s="47"/>
      <c r="AA20" s="4"/>
      <c r="AB20" s="1"/>
    </row>
    <row r="21" spans="1:28">
      <c r="A21" s="47"/>
      <c r="B21" s="63" t="s">
        <v>78</v>
      </c>
      <c r="D21" s="63" t="s">
        <v>80</v>
      </c>
      <c r="G21" s="4"/>
      <c r="H21" s="47"/>
      <c r="AA21" s="4"/>
      <c r="AB21" s="1"/>
    </row>
    <row r="22" spans="1:28">
      <c r="A22" s="47"/>
      <c r="B22" s="63" t="s">
        <v>79</v>
      </c>
      <c r="D22" s="63" t="s">
        <v>81</v>
      </c>
      <c r="G22" s="4"/>
      <c r="H22" s="47"/>
      <c r="AA22" s="4"/>
      <c r="AB22" s="1"/>
    </row>
    <row r="23" spans="1:28" ht="15.75" customHeight="1" thickBot="1">
      <c r="A23" s="47"/>
      <c r="B23" s="64" t="s">
        <v>8</v>
      </c>
      <c r="D23" s="64" t="s">
        <v>31</v>
      </c>
      <c r="G23" s="4"/>
      <c r="H23" s="47"/>
      <c r="AA23" s="4"/>
      <c r="AB23" s="1"/>
    </row>
    <row r="24" spans="1:28" ht="15.75" customHeight="1" thickBot="1">
      <c r="A24" s="47"/>
      <c r="G24" s="4"/>
      <c r="H24" s="7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9"/>
      <c r="AB24" s="1"/>
    </row>
    <row r="25" spans="1:28" s="48" customFormat="1" ht="15.75" customHeight="1" thickBot="1">
      <c r="A25" s="47"/>
      <c r="B25" s="55" t="s">
        <v>65</v>
      </c>
      <c r="D25" s="55" t="s">
        <v>66</v>
      </c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9"/>
    </row>
    <row r="26" spans="1:28" s="48" customFormat="1" ht="15.75" customHeight="1" thickBot="1">
      <c r="A26" s="47"/>
      <c r="B26" s="62" t="s">
        <v>28</v>
      </c>
      <c r="D26" s="62" t="s">
        <v>84</v>
      </c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9"/>
    </row>
    <row r="27" spans="1:28" s="48" customFormat="1" ht="15.75" customHeight="1" thickBot="1">
      <c r="A27" s="47"/>
      <c r="B27" s="63" t="s">
        <v>5</v>
      </c>
      <c r="D27" s="63" t="s">
        <v>85</v>
      </c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9"/>
    </row>
    <row r="28" spans="1:28" s="48" customFormat="1" ht="15.75" customHeight="1" thickBot="1">
      <c r="A28" s="47"/>
      <c r="B28" s="63" t="s">
        <v>82</v>
      </c>
      <c r="D28" s="63" t="s">
        <v>21</v>
      </c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9"/>
    </row>
    <row r="29" spans="1:28" s="48" customFormat="1" ht="15.75" customHeight="1" thickBot="1">
      <c r="A29" s="47"/>
      <c r="B29" s="64" t="s">
        <v>83</v>
      </c>
      <c r="D29" s="64" t="s">
        <v>86</v>
      </c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9"/>
    </row>
    <row r="30" spans="1:28" s="48" customFormat="1" ht="15.75" customHeight="1" thickBot="1">
      <c r="A30" s="47"/>
      <c r="G30" s="54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9"/>
    </row>
    <row r="31" spans="1:28" ht="21.75" thickBot="1">
      <c r="A31" s="92" t="s">
        <v>32</v>
      </c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4"/>
      <c r="AB31" s="1"/>
    </row>
    <row r="32" spans="1:28">
      <c r="A32" s="47"/>
      <c r="AA32" s="4"/>
      <c r="AB32" s="1"/>
    </row>
    <row r="33" spans="1:28">
      <c r="A33" s="47"/>
      <c r="R33" s="54"/>
      <c r="S33" s="54"/>
      <c r="AA33" s="4"/>
      <c r="AB33" s="1"/>
    </row>
    <row r="34" spans="1:28">
      <c r="A34" s="47"/>
      <c r="B34" s="12" t="s">
        <v>91</v>
      </c>
      <c r="E34" s="90" t="s">
        <v>2</v>
      </c>
      <c r="F34" s="91"/>
      <c r="I34" s="90" t="s">
        <v>3</v>
      </c>
      <c r="J34" s="91"/>
      <c r="M34" s="90" t="s">
        <v>11</v>
      </c>
      <c r="N34" s="91"/>
      <c r="Q34" s="66" t="s">
        <v>65</v>
      </c>
      <c r="R34" s="65"/>
      <c r="S34" s="54"/>
      <c r="AA34" s="4"/>
      <c r="AB34" s="1"/>
    </row>
    <row r="35" spans="1:28">
      <c r="A35" s="47">
        <v>1</v>
      </c>
      <c r="B35" s="79"/>
      <c r="D35" s="48">
        <v>1</v>
      </c>
      <c r="E35" s="88"/>
      <c r="F35" s="89"/>
      <c r="H35" s="48">
        <v>1</v>
      </c>
      <c r="I35" s="88"/>
      <c r="J35" s="89"/>
      <c r="L35" s="48">
        <v>1</v>
      </c>
      <c r="M35" s="88"/>
      <c r="N35" s="89"/>
      <c r="P35" s="48">
        <v>1</v>
      </c>
      <c r="Q35" s="67"/>
      <c r="R35" s="65"/>
      <c r="S35" s="54"/>
      <c r="AA35" s="4"/>
      <c r="AB35" s="1"/>
    </row>
    <row r="36" spans="1:28">
      <c r="A36" s="47">
        <v>2</v>
      </c>
      <c r="B36" s="79"/>
      <c r="D36" s="48">
        <v>2</v>
      </c>
      <c r="E36" s="88"/>
      <c r="F36" s="89"/>
      <c r="H36" s="48">
        <v>2</v>
      </c>
      <c r="I36" s="88"/>
      <c r="J36" s="89"/>
      <c r="L36" s="48">
        <v>2</v>
      </c>
      <c r="M36" s="88"/>
      <c r="N36" s="89"/>
      <c r="P36" s="48">
        <v>2</v>
      </c>
      <c r="Q36" s="67"/>
      <c r="R36" s="104"/>
      <c r="S36" s="105"/>
      <c r="AA36" s="4"/>
      <c r="AB36" s="1"/>
    </row>
    <row r="37" spans="1:28">
      <c r="A37" s="47">
        <v>3</v>
      </c>
      <c r="B37" s="79"/>
      <c r="D37" s="48">
        <v>3</v>
      </c>
      <c r="E37" s="88"/>
      <c r="F37" s="89"/>
      <c r="H37" s="48">
        <v>3</v>
      </c>
      <c r="I37" s="88" t="s">
        <v>70</v>
      </c>
      <c r="J37" s="89"/>
      <c r="L37" s="48">
        <v>3</v>
      </c>
      <c r="M37" s="88"/>
      <c r="N37" s="89"/>
      <c r="P37" s="48">
        <v>3</v>
      </c>
      <c r="Q37" s="67"/>
      <c r="R37" s="104"/>
      <c r="S37" s="105"/>
      <c r="AA37" s="4"/>
      <c r="AB37" s="1"/>
    </row>
    <row r="38" spans="1:28">
      <c r="A38" s="47">
        <v>3</v>
      </c>
      <c r="B38" s="79"/>
      <c r="D38" s="48">
        <v>4</v>
      </c>
      <c r="E38" s="88"/>
      <c r="F38" s="89"/>
      <c r="H38" s="48">
        <v>4</v>
      </c>
      <c r="I38" s="88"/>
      <c r="J38" s="89"/>
      <c r="L38" s="48">
        <v>4</v>
      </c>
      <c r="M38" s="88"/>
      <c r="N38" s="89"/>
      <c r="P38" s="48">
        <v>4</v>
      </c>
      <c r="Q38" s="67"/>
      <c r="R38" s="104"/>
      <c r="S38" s="105"/>
      <c r="AA38" s="4"/>
      <c r="AB38" s="1"/>
    </row>
    <row r="39" spans="1:28">
      <c r="A39" s="47"/>
      <c r="B39" s="16"/>
      <c r="E39" s="6"/>
      <c r="F39" s="16"/>
      <c r="I39" s="6"/>
      <c r="J39" s="16"/>
      <c r="M39" s="6"/>
      <c r="N39" s="16"/>
      <c r="R39" s="6"/>
      <c r="AA39" s="4"/>
      <c r="AB39" s="1"/>
    </row>
    <row r="40" spans="1:28">
      <c r="A40" s="47"/>
      <c r="B40" s="16"/>
      <c r="E40" s="6"/>
      <c r="F40" s="16"/>
      <c r="I40" s="6"/>
      <c r="J40" s="16"/>
      <c r="M40" s="6"/>
      <c r="N40" s="16"/>
      <c r="R40" s="6"/>
      <c r="AA40" s="4"/>
      <c r="AB40" s="1"/>
    </row>
    <row r="41" spans="1:28">
      <c r="B41" s="80" t="s">
        <v>92</v>
      </c>
      <c r="E41" s="6"/>
      <c r="F41" s="16"/>
      <c r="I41" s="6"/>
      <c r="J41" s="16"/>
      <c r="M41" s="6"/>
      <c r="N41" s="16"/>
      <c r="R41" s="68"/>
      <c r="AA41" s="4"/>
      <c r="AB41" s="1"/>
    </row>
    <row r="42" spans="1:28">
      <c r="A42" s="48">
        <v>1</v>
      </c>
      <c r="B42" s="79"/>
      <c r="E42" s="90" t="s">
        <v>12</v>
      </c>
      <c r="F42" s="91"/>
      <c r="I42" s="90" t="s">
        <v>26</v>
      </c>
      <c r="J42" s="91"/>
      <c r="M42" s="90" t="s">
        <v>27</v>
      </c>
      <c r="N42" s="91"/>
      <c r="Q42" s="66" t="s">
        <v>66</v>
      </c>
      <c r="R42" s="65"/>
      <c r="AA42" s="4"/>
      <c r="AB42" s="1"/>
    </row>
    <row r="43" spans="1:28">
      <c r="A43" s="47"/>
      <c r="B43" s="16"/>
      <c r="D43" s="48">
        <v>1</v>
      </c>
      <c r="E43" s="88"/>
      <c r="F43" s="89"/>
      <c r="H43" s="48">
        <v>1</v>
      </c>
      <c r="I43" s="88"/>
      <c r="J43" s="89"/>
      <c r="L43" s="48">
        <v>1</v>
      </c>
      <c r="M43" s="88"/>
      <c r="N43" s="89"/>
      <c r="P43" s="48">
        <v>1</v>
      </c>
      <c r="Q43" s="67"/>
      <c r="R43" s="6"/>
      <c r="AA43" s="4"/>
      <c r="AB43" s="1"/>
    </row>
    <row r="44" spans="1:28">
      <c r="A44" s="47"/>
      <c r="B44" s="16"/>
      <c r="D44" s="48">
        <v>2</v>
      </c>
      <c r="E44" s="88"/>
      <c r="F44" s="89"/>
      <c r="H44" s="48">
        <v>2</v>
      </c>
      <c r="I44" s="88"/>
      <c r="J44" s="89"/>
      <c r="L44" s="48">
        <v>2</v>
      </c>
      <c r="M44" s="88"/>
      <c r="N44" s="89"/>
      <c r="P44" s="48">
        <v>2</v>
      </c>
      <c r="Q44" s="67"/>
      <c r="R44" s="6"/>
      <c r="AA44" s="4"/>
      <c r="AB44" s="1"/>
    </row>
    <row r="45" spans="1:28">
      <c r="A45" s="47"/>
      <c r="B45" s="16"/>
      <c r="D45" s="48">
        <v>3</v>
      </c>
      <c r="E45" s="88"/>
      <c r="F45" s="89"/>
      <c r="H45" s="48">
        <v>3</v>
      </c>
      <c r="I45" s="88"/>
      <c r="J45" s="89"/>
      <c r="L45" s="48">
        <v>3</v>
      </c>
      <c r="M45" s="88"/>
      <c r="N45" s="89"/>
      <c r="P45" s="48">
        <v>3</v>
      </c>
      <c r="Q45" s="67"/>
      <c r="R45" s="6"/>
      <c r="AA45" s="4"/>
      <c r="AB45" s="1"/>
    </row>
    <row r="46" spans="1:28">
      <c r="A46" s="47"/>
      <c r="B46" s="16"/>
      <c r="D46" s="48">
        <v>4</v>
      </c>
      <c r="E46" s="88"/>
      <c r="F46" s="89"/>
      <c r="H46" s="48">
        <v>4</v>
      </c>
      <c r="I46" s="88"/>
      <c r="J46" s="89"/>
      <c r="L46" s="48">
        <v>4</v>
      </c>
      <c r="M46" s="88"/>
      <c r="N46" s="89"/>
      <c r="P46" s="48">
        <v>4</v>
      </c>
      <c r="Q46" s="67"/>
      <c r="R46" s="6"/>
      <c r="AA46" s="4"/>
      <c r="AB46" s="1"/>
    </row>
    <row r="47" spans="1:28">
      <c r="A47" s="47"/>
      <c r="B47" s="16"/>
      <c r="E47" s="6"/>
      <c r="F47" s="16"/>
      <c r="I47" s="6"/>
      <c r="J47" s="16"/>
      <c r="M47" s="6"/>
      <c r="N47" s="16"/>
      <c r="R47" s="6"/>
      <c r="AA47" s="4"/>
      <c r="AB47" s="1"/>
    </row>
    <row r="48" spans="1:28">
      <c r="A48" s="47"/>
      <c r="AA48" s="4"/>
      <c r="AB48" s="1"/>
    </row>
    <row r="49" spans="1:28" ht="15.75" customHeight="1" thickBot="1">
      <c r="A49" s="7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9"/>
      <c r="AB49" s="1"/>
    </row>
    <row r="50" spans="1:28" ht="21" customHeight="1" thickBot="1">
      <c r="A50" s="92" t="s">
        <v>35</v>
      </c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4"/>
      <c r="AB50" s="1"/>
    </row>
    <row r="51" spans="1:28">
      <c r="A51" s="47"/>
      <c r="AA51" s="4"/>
      <c r="AB51" s="1"/>
    </row>
    <row r="52" spans="1:28">
      <c r="A52" s="47"/>
      <c r="AA52" s="4"/>
      <c r="AB52" s="1"/>
    </row>
    <row r="53" spans="1:28">
      <c r="A53" s="19" t="s">
        <v>36</v>
      </c>
      <c r="B53" s="20" t="s">
        <v>37</v>
      </c>
      <c r="C53" s="20" t="s">
        <v>38</v>
      </c>
      <c r="D53" s="20" t="s">
        <v>39</v>
      </c>
      <c r="E53" s="21" t="s">
        <v>40</v>
      </c>
      <c r="F53" s="21" t="s">
        <v>41</v>
      </c>
      <c r="G53" s="21" t="s">
        <v>42</v>
      </c>
      <c r="H53" s="21" t="s">
        <v>43</v>
      </c>
      <c r="I53" s="21" t="s">
        <v>44</v>
      </c>
      <c r="J53" s="21" t="s">
        <v>45</v>
      </c>
      <c r="K53" s="21" t="s">
        <v>46</v>
      </c>
      <c r="L53" s="21" t="s">
        <v>47</v>
      </c>
      <c r="M53" s="21" t="s">
        <v>48</v>
      </c>
      <c r="N53" s="21" t="s">
        <v>49</v>
      </c>
      <c r="O53" s="21" t="s">
        <v>50</v>
      </c>
      <c r="P53" s="21" t="s">
        <v>51</v>
      </c>
      <c r="Q53" s="22" t="s">
        <v>52</v>
      </c>
      <c r="R53" s="21" t="s">
        <v>53</v>
      </c>
      <c r="AA53" s="4"/>
      <c r="AB53" s="1"/>
    </row>
    <row r="54" spans="1:28">
      <c r="A54" s="82">
        <v>43265.708333333336</v>
      </c>
      <c r="B54" s="56" t="s">
        <v>54</v>
      </c>
      <c r="C54" s="39" t="s">
        <v>6</v>
      </c>
      <c r="D54" s="39" t="s">
        <v>68</v>
      </c>
      <c r="E54" s="23"/>
      <c r="F54" s="49"/>
      <c r="G54" s="50" t="str">
        <f t="shared" ref="G54:G65" si="0">IF(OR(E54="",F54=""),"",IF(E54&gt;F54,"1",IF(E54&lt;F54,"2","X")))</f>
        <v/>
      </c>
      <c r="H54" s="50" t="str">
        <f t="shared" ref="H54:H65" si="1">IF(OR(E54="",F54=""),"",IF(AND(E54&gt;0,F54&gt;0),"GOL","NOGOL"))</f>
        <v/>
      </c>
      <c r="I54" s="50" t="str">
        <f t="shared" ref="I54:I65" si="2">IF(OR(E54="",F54=""),"",IF(INT((E54+F54)/2)=(E54+F54)/2,"PARI","DISPARI"))</f>
        <v/>
      </c>
      <c r="J54" s="50" t="str">
        <f t="shared" ref="J54:J65" si="3">IF(OR(E54="",F54=""),"",IF(E54+F54&gt;1,"OVER","UNDER"))</f>
        <v/>
      </c>
      <c r="K54" s="50" t="str">
        <f t="shared" ref="K54:K65" si="4">IF(OR(E54="",F54=""),"",IF(E54+F54&gt;2,"OVER","UNDER"))</f>
        <v/>
      </c>
      <c r="L54" s="50" t="str">
        <f t="shared" ref="L54:L65" si="5">IF(OR(E54="",F54=""),"",IF(E54+F54&gt;3,"OVER","UNDER"))</f>
        <v/>
      </c>
      <c r="M54" s="50" t="str">
        <f t="shared" ref="M54:M65" si="6">IF(OR(E54="",F54=""),"",E54+F54)</f>
        <v/>
      </c>
      <c r="N54" s="50" t="str">
        <f t="shared" ref="N54:N65" si="7">IF(OR(E54="",F54=""),"",IF(E54&gt;0,"SI","NO"))</f>
        <v/>
      </c>
      <c r="O54" s="50" t="str">
        <f t="shared" ref="O54:O65" si="8">IF(OR(E54="",F54=""),"",IF(F54&gt;0,"SI","NO"))</f>
        <v/>
      </c>
      <c r="P54" s="50" t="str">
        <f t="shared" ref="P54:P65" si="9">IF(OR(E54="",F54=""),"",E54-F54)</f>
        <v/>
      </c>
      <c r="Q54" s="50" t="str">
        <f t="shared" ref="Q54:Q65" si="10">IF(AND(E54="",F54=""),"",CONCATENATE(G54,"+",H54))</f>
        <v/>
      </c>
      <c r="R54" s="26" t="str">
        <f t="shared" ref="R54:R65" si="11">IF(AND(E54="",F54=""),"",CONCATENATE(G54,"+",K54))</f>
        <v/>
      </c>
      <c r="AA54" s="4"/>
      <c r="AB54" s="1"/>
    </row>
    <row r="55" spans="1:28">
      <c r="A55" s="82">
        <v>43266.583333333336</v>
      </c>
      <c r="B55" s="56" t="s">
        <v>54</v>
      </c>
      <c r="C55" s="39" t="s">
        <v>67</v>
      </c>
      <c r="D55" s="39" t="s">
        <v>69</v>
      </c>
      <c r="E55" s="23"/>
      <c r="F55" s="49"/>
      <c r="G55" s="50" t="str">
        <f t="shared" si="0"/>
        <v/>
      </c>
      <c r="H55" s="50" t="str">
        <f t="shared" si="1"/>
        <v/>
      </c>
      <c r="I55" s="50" t="str">
        <f t="shared" si="2"/>
        <v/>
      </c>
      <c r="J55" s="50" t="str">
        <f t="shared" si="3"/>
        <v/>
      </c>
      <c r="K55" s="50" t="str">
        <f t="shared" si="4"/>
        <v/>
      </c>
      <c r="L55" s="50" t="str">
        <f t="shared" si="5"/>
        <v/>
      </c>
      <c r="M55" s="50" t="str">
        <f t="shared" si="6"/>
        <v/>
      </c>
      <c r="N55" s="50" t="str">
        <f t="shared" si="7"/>
        <v/>
      </c>
      <c r="O55" s="50" t="str">
        <f t="shared" si="8"/>
        <v/>
      </c>
      <c r="P55" s="50" t="str">
        <f t="shared" si="9"/>
        <v/>
      </c>
      <c r="Q55" s="50" t="str">
        <f t="shared" si="10"/>
        <v/>
      </c>
      <c r="R55" s="50" t="str">
        <f t="shared" si="11"/>
        <v/>
      </c>
      <c r="AA55" s="4"/>
      <c r="AB55" s="1"/>
    </row>
    <row r="56" spans="1:28">
      <c r="A56" s="82">
        <v>43266.708333333336</v>
      </c>
      <c r="B56" s="57" t="s">
        <v>55</v>
      </c>
      <c r="C56" s="39" t="s">
        <v>71</v>
      </c>
      <c r="D56" s="39" t="s">
        <v>70</v>
      </c>
      <c r="E56" s="23"/>
      <c r="F56" s="49"/>
      <c r="G56" s="50" t="str">
        <f t="shared" si="0"/>
        <v/>
      </c>
      <c r="H56" s="50" t="str">
        <f t="shared" si="1"/>
        <v/>
      </c>
      <c r="I56" s="50" t="str">
        <f t="shared" si="2"/>
        <v/>
      </c>
      <c r="J56" s="50" t="str">
        <f t="shared" si="3"/>
        <v/>
      </c>
      <c r="K56" s="50" t="str">
        <f t="shared" si="4"/>
        <v/>
      </c>
      <c r="L56" s="50" t="str">
        <f t="shared" si="5"/>
        <v/>
      </c>
      <c r="M56" s="50" t="str">
        <f t="shared" si="6"/>
        <v/>
      </c>
      <c r="N56" s="50" t="str">
        <f t="shared" si="7"/>
        <v/>
      </c>
      <c r="O56" s="50" t="str">
        <f t="shared" si="8"/>
        <v/>
      </c>
      <c r="P56" s="50" t="str">
        <f t="shared" si="9"/>
        <v/>
      </c>
      <c r="Q56" s="50" t="str">
        <f t="shared" si="10"/>
        <v/>
      </c>
      <c r="R56" s="50" t="str">
        <f t="shared" si="11"/>
        <v/>
      </c>
      <c r="AA56" s="4"/>
      <c r="AB56" s="1"/>
    </row>
    <row r="57" spans="1:28">
      <c r="A57" s="82">
        <v>43266.833333333336</v>
      </c>
      <c r="B57" s="57" t="s">
        <v>55</v>
      </c>
      <c r="C57" s="39" t="s">
        <v>30</v>
      </c>
      <c r="D57" s="39" t="s">
        <v>22</v>
      </c>
      <c r="E57" s="23"/>
      <c r="F57" s="49"/>
      <c r="G57" s="50" t="str">
        <f t="shared" si="0"/>
        <v/>
      </c>
      <c r="H57" s="50" t="str">
        <f t="shared" si="1"/>
        <v/>
      </c>
      <c r="I57" s="50" t="str">
        <f t="shared" si="2"/>
        <v/>
      </c>
      <c r="J57" s="50" t="str">
        <f t="shared" si="3"/>
        <v/>
      </c>
      <c r="K57" s="50" t="str">
        <f t="shared" si="4"/>
        <v/>
      </c>
      <c r="L57" s="50" t="str">
        <f t="shared" si="5"/>
        <v/>
      </c>
      <c r="M57" s="50" t="str">
        <f t="shared" si="6"/>
        <v/>
      </c>
      <c r="N57" s="50" t="str">
        <f t="shared" si="7"/>
        <v/>
      </c>
      <c r="O57" s="50" t="str">
        <f t="shared" si="8"/>
        <v/>
      </c>
      <c r="P57" s="50" t="str">
        <f t="shared" si="9"/>
        <v/>
      </c>
      <c r="Q57" s="50" t="str">
        <f t="shared" si="10"/>
        <v/>
      </c>
      <c r="R57" s="50" t="str">
        <f t="shared" si="11"/>
        <v/>
      </c>
      <c r="AA57" s="4"/>
      <c r="AB57" s="1"/>
    </row>
    <row r="58" spans="1:28">
      <c r="A58" s="82">
        <v>43267.5</v>
      </c>
      <c r="B58" s="58" t="s">
        <v>57</v>
      </c>
      <c r="C58" s="39" t="s">
        <v>4</v>
      </c>
      <c r="D58" s="39" t="s">
        <v>72</v>
      </c>
      <c r="E58" s="23"/>
      <c r="F58" s="49"/>
      <c r="G58" s="50" t="str">
        <f t="shared" si="0"/>
        <v/>
      </c>
      <c r="H58" s="50" t="str">
        <f t="shared" si="1"/>
        <v/>
      </c>
      <c r="I58" s="50" t="str">
        <f t="shared" si="2"/>
        <v/>
      </c>
      <c r="J58" s="50" t="str">
        <f t="shared" si="3"/>
        <v/>
      </c>
      <c r="K58" s="50" t="str">
        <f t="shared" si="4"/>
        <v/>
      </c>
      <c r="L58" s="50" t="str">
        <f t="shared" si="5"/>
        <v/>
      </c>
      <c r="M58" s="50" t="str">
        <f t="shared" si="6"/>
        <v/>
      </c>
      <c r="N58" s="50" t="str">
        <f t="shared" si="7"/>
        <v/>
      </c>
      <c r="O58" s="50" t="str">
        <f t="shared" si="8"/>
        <v/>
      </c>
      <c r="P58" s="50" t="str">
        <f t="shared" si="9"/>
        <v/>
      </c>
      <c r="Q58" s="50" t="str">
        <f t="shared" si="10"/>
        <v/>
      </c>
      <c r="R58" s="50" t="str">
        <f t="shared" si="11"/>
        <v/>
      </c>
      <c r="AA58" s="4"/>
      <c r="AB58" s="1"/>
    </row>
    <row r="59" spans="1:28">
      <c r="A59" s="82">
        <v>43267.625</v>
      </c>
      <c r="B59" s="59" t="s">
        <v>56</v>
      </c>
      <c r="C59" s="39" t="s">
        <v>75</v>
      </c>
      <c r="D59" s="39" t="s">
        <v>29</v>
      </c>
      <c r="E59" s="23"/>
      <c r="F59" s="49"/>
      <c r="G59" s="50" t="str">
        <f t="shared" si="0"/>
        <v/>
      </c>
      <c r="H59" s="50" t="str">
        <f t="shared" si="1"/>
        <v/>
      </c>
      <c r="I59" s="50" t="str">
        <f t="shared" si="2"/>
        <v/>
      </c>
      <c r="J59" s="50" t="str">
        <f t="shared" si="3"/>
        <v/>
      </c>
      <c r="K59" s="50" t="str">
        <f t="shared" si="4"/>
        <v/>
      </c>
      <c r="L59" s="50" t="str">
        <f t="shared" si="5"/>
        <v/>
      </c>
      <c r="M59" s="50" t="str">
        <f t="shared" si="6"/>
        <v/>
      </c>
      <c r="N59" s="50" t="str">
        <f t="shared" si="7"/>
        <v/>
      </c>
      <c r="O59" s="50" t="str">
        <f t="shared" si="8"/>
        <v/>
      </c>
      <c r="P59" s="50" t="str">
        <f t="shared" si="9"/>
        <v/>
      </c>
      <c r="Q59" s="50" t="str">
        <f t="shared" si="10"/>
        <v/>
      </c>
      <c r="R59" s="50" t="str">
        <f t="shared" si="11"/>
        <v/>
      </c>
      <c r="AA59" s="4"/>
      <c r="AB59" s="1"/>
    </row>
    <row r="60" spans="1:28">
      <c r="A60" s="82">
        <v>43267.75</v>
      </c>
      <c r="B60" s="59" t="s">
        <v>57</v>
      </c>
      <c r="C60" s="39" t="s">
        <v>74</v>
      </c>
      <c r="D60" s="39" t="s">
        <v>73</v>
      </c>
      <c r="E60" s="23"/>
      <c r="F60" s="49"/>
      <c r="G60" s="50" t="str">
        <f t="shared" si="0"/>
        <v/>
      </c>
      <c r="H60" s="50" t="str">
        <f t="shared" si="1"/>
        <v/>
      </c>
      <c r="I60" s="50" t="str">
        <f t="shared" si="2"/>
        <v/>
      </c>
      <c r="J60" s="50" t="str">
        <f t="shared" si="3"/>
        <v/>
      </c>
      <c r="K60" s="50" t="str">
        <f t="shared" si="4"/>
        <v/>
      </c>
      <c r="L60" s="50" t="str">
        <f t="shared" si="5"/>
        <v/>
      </c>
      <c r="M60" s="50" t="str">
        <f t="shared" si="6"/>
        <v/>
      </c>
      <c r="N60" s="50" t="str">
        <f t="shared" si="7"/>
        <v/>
      </c>
      <c r="O60" s="50" t="str">
        <f t="shared" si="8"/>
        <v/>
      </c>
      <c r="P60" s="50" t="str">
        <f t="shared" si="9"/>
        <v/>
      </c>
      <c r="Q60" s="50" t="str">
        <f t="shared" si="10"/>
        <v/>
      </c>
      <c r="R60" s="50" t="str">
        <f t="shared" si="11"/>
        <v/>
      </c>
      <c r="AA60" s="4"/>
      <c r="AB60" s="1"/>
    </row>
    <row r="61" spans="1:28">
      <c r="A61" s="82">
        <v>43267.458333333336</v>
      </c>
      <c r="B61" s="58" t="s">
        <v>56</v>
      </c>
      <c r="C61" s="39" t="s">
        <v>15</v>
      </c>
      <c r="D61" s="39" t="s">
        <v>76</v>
      </c>
      <c r="E61" s="23"/>
      <c r="F61" s="49"/>
      <c r="G61" s="50" t="str">
        <f t="shared" si="0"/>
        <v/>
      </c>
      <c r="H61" s="50" t="str">
        <f t="shared" si="1"/>
        <v/>
      </c>
      <c r="I61" s="50" t="str">
        <f t="shared" si="2"/>
        <v/>
      </c>
      <c r="J61" s="50" t="str">
        <f t="shared" si="3"/>
        <v/>
      </c>
      <c r="K61" s="50" t="str">
        <f t="shared" si="4"/>
        <v/>
      </c>
      <c r="L61" s="50" t="str">
        <f t="shared" si="5"/>
        <v/>
      </c>
      <c r="M61" s="50" t="str">
        <f t="shared" si="6"/>
        <v/>
      </c>
      <c r="N61" s="50" t="str">
        <f t="shared" si="7"/>
        <v/>
      </c>
      <c r="O61" s="50" t="str">
        <f t="shared" si="8"/>
        <v/>
      </c>
      <c r="P61" s="50" t="str">
        <f t="shared" si="9"/>
        <v/>
      </c>
      <c r="Q61" s="50" t="str">
        <f t="shared" si="10"/>
        <v/>
      </c>
      <c r="R61" s="50" t="str">
        <f t="shared" si="11"/>
        <v/>
      </c>
      <c r="AA61" s="4"/>
      <c r="AB61" s="1"/>
    </row>
    <row r="62" spans="1:28">
      <c r="A62" s="82">
        <v>43268.583333333336</v>
      </c>
      <c r="B62" s="60" t="s">
        <v>58</v>
      </c>
      <c r="C62" s="39" t="s">
        <v>78</v>
      </c>
      <c r="D62" s="39" t="s">
        <v>79</v>
      </c>
      <c r="E62" s="23"/>
      <c r="F62" s="49"/>
      <c r="G62" s="50" t="str">
        <f t="shared" si="0"/>
        <v/>
      </c>
      <c r="H62" s="50" t="str">
        <f t="shared" si="1"/>
        <v/>
      </c>
      <c r="I62" s="50" t="str">
        <f t="shared" si="2"/>
        <v/>
      </c>
      <c r="J62" s="50" t="str">
        <f t="shared" si="3"/>
        <v/>
      </c>
      <c r="K62" s="50" t="str">
        <f t="shared" si="4"/>
        <v/>
      </c>
      <c r="L62" s="50" t="str">
        <f t="shared" si="5"/>
        <v/>
      </c>
      <c r="M62" s="50" t="str">
        <f t="shared" si="6"/>
        <v/>
      </c>
      <c r="N62" s="50" t="str">
        <f t="shared" si="7"/>
        <v/>
      </c>
      <c r="O62" s="50" t="str">
        <f t="shared" si="8"/>
        <v/>
      </c>
      <c r="P62" s="50" t="str">
        <f t="shared" si="9"/>
        <v/>
      </c>
      <c r="Q62" s="50" t="str">
        <f t="shared" si="10"/>
        <v/>
      </c>
      <c r="R62" s="50" t="str">
        <f t="shared" si="11"/>
        <v/>
      </c>
      <c r="AA62" s="4"/>
      <c r="AB62" s="1"/>
    </row>
    <row r="63" spans="1:28">
      <c r="A63" s="82">
        <v>43268.708333333336</v>
      </c>
      <c r="B63" s="60" t="s">
        <v>60</v>
      </c>
      <c r="C63" s="39" t="s">
        <v>14</v>
      </c>
      <c r="D63" s="39" t="s">
        <v>81</v>
      </c>
      <c r="E63" s="23"/>
      <c r="F63" s="49"/>
      <c r="G63" s="50" t="str">
        <f t="shared" si="0"/>
        <v/>
      </c>
      <c r="H63" s="50" t="str">
        <f t="shared" si="1"/>
        <v/>
      </c>
      <c r="I63" s="50" t="str">
        <f t="shared" si="2"/>
        <v/>
      </c>
      <c r="J63" s="50" t="str">
        <f t="shared" si="3"/>
        <v/>
      </c>
      <c r="K63" s="50" t="str">
        <f t="shared" si="4"/>
        <v/>
      </c>
      <c r="L63" s="50" t="str">
        <f t="shared" si="5"/>
        <v/>
      </c>
      <c r="M63" s="50" t="str">
        <f t="shared" si="6"/>
        <v/>
      </c>
      <c r="N63" s="50" t="str">
        <f t="shared" si="7"/>
        <v/>
      </c>
      <c r="O63" s="50" t="str">
        <f t="shared" si="8"/>
        <v/>
      </c>
      <c r="P63" s="50" t="str">
        <f t="shared" si="9"/>
        <v/>
      </c>
      <c r="Q63" s="50" t="str">
        <f t="shared" si="10"/>
        <v/>
      </c>
      <c r="R63" s="50" t="str">
        <f t="shared" si="11"/>
        <v/>
      </c>
      <c r="AA63" s="4"/>
      <c r="AB63" s="1"/>
    </row>
    <row r="64" spans="1:28">
      <c r="A64" s="82">
        <v>43268.833333333336</v>
      </c>
      <c r="B64" s="61" t="s">
        <v>58</v>
      </c>
      <c r="C64" s="39" t="s">
        <v>77</v>
      </c>
      <c r="D64" s="39" t="s">
        <v>8</v>
      </c>
      <c r="E64" s="23"/>
      <c r="F64" s="49"/>
      <c r="G64" s="50" t="str">
        <f t="shared" si="0"/>
        <v/>
      </c>
      <c r="H64" s="50" t="str">
        <f t="shared" si="1"/>
        <v/>
      </c>
      <c r="I64" s="50" t="str">
        <f t="shared" si="2"/>
        <v/>
      </c>
      <c r="J64" s="50" t="str">
        <f t="shared" si="3"/>
        <v/>
      </c>
      <c r="K64" s="50" t="str">
        <f t="shared" si="4"/>
        <v/>
      </c>
      <c r="L64" s="50" t="str">
        <f t="shared" si="5"/>
        <v/>
      </c>
      <c r="M64" s="50" t="str">
        <f t="shared" si="6"/>
        <v/>
      </c>
      <c r="N64" s="50" t="str">
        <f t="shared" si="7"/>
        <v/>
      </c>
      <c r="O64" s="50" t="str">
        <f t="shared" si="8"/>
        <v/>
      </c>
      <c r="P64" s="50" t="str">
        <f t="shared" si="9"/>
        <v/>
      </c>
      <c r="Q64" s="50" t="str">
        <f t="shared" si="10"/>
        <v/>
      </c>
      <c r="R64" s="50" t="str">
        <f t="shared" si="11"/>
        <v/>
      </c>
      <c r="AA64" s="4"/>
      <c r="AB64" s="1"/>
    </row>
    <row r="65" spans="1:28">
      <c r="A65" s="82">
        <v>43269.583333333336</v>
      </c>
      <c r="B65" s="61" t="s">
        <v>60</v>
      </c>
      <c r="C65" s="39" t="s">
        <v>31</v>
      </c>
      <c r="D65" s="39" t="s">
        <v>80</v>
      </c>
      <c r="E65" s="23"/>
      <c r="F65" s="49"/>
      <c r="G65" s="50" t="str">
        <f t="shared" si="0"/>
        <v/>
      </c>
      <c r="H65" s="50" t="str">
        <f t="shared" si="1"/>
        <v/>
      </c>
      <c r="I65" s="50" t="str">
        <f t="shared" si="2"/>
        <v/>
      </c>
      <c r="J65" s="50" t="str">
        <f t="shared" si="3"/>
        <v/>
      </c>
      <c r="K65" s="50" t="str">
        <f t="shared" si="4"/>
        <v/>
      </c>
      <c r="L65" s="50" t="str">
        <f t="shared" si="5"/>
        <v/>
      </c>
      <c r="M65" s="50" t="str">
        <f t="shared" si="6"/>
        <v/>
      </c>
      <c r="N65" s="50" t="str">
        <f t="shared" si="7"/>
        <v/>
      </c>
      <c r="O65" s="50" t="str">
        <f t="shared" si="8"/>
        <v/>
      </c>
      <c r="P65" s="50" t="str">
        <f t="shared" si="9"/>
        <v/>
      </c>
      <c r="Q65" s="50" t="str">
        <f t="shared" si="10"/>
        <v/>
      </c>
      <c r="R65" s="50" t="str">
        <f t="shared" si="11"/>
        <v/>
      </c>
      <c r="AA65" s="4"/>
      <c r="AB65" s="1"/>
    </row>
    <row r="66" spans="1:28" s="48" customFormat="1">
      <c r="A66" s="82">
        <v>43269.708333333336</v>
      </c>
      <c r="B66" s="60" t="s">
        <v>87</v>
      </c>
      <c r="C66" s="39" t="s">
        <v>28</v>
      </c>
      <c r="D66" s="39" t="s">
        <v>82</v>
      </c>
      <c r="E66" s="23"/>
      <c r="F66" s="49"/>
      <c r="G66" s="50" t="str">
        <f t="shared" ref="G66:G69" si="12">IF(OR(E66="",F66=""),"",IF(E66&gt;F66,"1",IF(E66&lt;F66,"2","X")))</f>
        <v/>
      </c>
      <c r="H66" s="50" t="str">
        <f t="shared" ref="H66:H69" si="13">IF(OR(E66="",F66=""),"",IF(AND(E66&gt;0,F66&gt;0),"GOL","NOGOL"))</f>
        <v/>
      </c>
      <c r="I66" s="50" t="str">
        <f t="shared" ref="I66:I69" si="14">IF(OR(E66="",F66=""),"",IF(INT((E66+F66)/2)=(E66+F66)/2,"PARI","DISPARI"))</f>
        <v/>
      </c>
      <c r="J66" s="50" t="str">
        <f t="shared" ref="J66:J69" si="15">IF(OR(E66="",F66=""),"",IF(E66+F66&gt;1,"OVER","UNDER"))</f>
        <v/>
      </c>
      <c r="K66" s="50" t="str">
        <f t="shared" ref="K66:K69" si="16">IF(OR(E66="",F66=""),"",IF(E66+F66&gt;2,"OVER","UNDER"))</f>
        <v/>
      </c>
      <c r="L66" s="50" t="str">
        <f t="shared" ref="L66:L69" si="17">IF(OR(E66="",F66=""),"",IF(E66+F66&gt;3,"OVER","UNDER"))</f>
        <v/>
      </c>
      <c r="M66" s="50" t="str">
        <f t="shared" ref="M66:M69" si="18">IF(OR(E66="",F66=""),"",E66+F66)</f>
        <v/>
      </c>
      <c r="N66" s="50" t="str">
        <f t="shared" ref="N66:N69" si="19">IF(OR(E66="",F66=""),"",IF(E66&gt;0,"SI","NO"))</f>
        <v/>
      </c>
      <c r="O66" s="50" t="str">
        <f t="shared" ref="O66:O69" si="20">IF(OR(E66="",F66=""),"",IF(F66&gt;0,"SI","NO"))</f>
        <v/>
      </c>
      <c r="P66" s="50" t="str">
        <f t="shared" ref="P66:P69" si="21">IF(OR(E66="",F66=""),"",E66-F66)</f>
        <v/>
      </c>
      <c r="Q66" s="50" t="str">
        <f t="shared" ref="Q66:Q69" si="22">IF(AND(E66="",F66=""),"",CONCATENATE(G66,"+",H66))</f>
        <v/>
      </c>
      <c r="R66" s="50" t="str">
        <f t="shared" ref="R66:R69" si="23">IF(AND(E66="",F66=""),"",CONCATENATE(G66,"+",K66))</f>
        <v/>
      </c>
      <c r="AA66" s="4"/>
    </row>
    <row r="67" spans="1:28" s="48" customFormat="1">
      <c r="A67" s="82">
        <v>43269.833333333336</v>
      </c>
      <c r="B67" s="60" t="s">
        <v>87</v>
      </c>
      <c r="C67" s="39" t="s">
        <v>83</v>
      </c>
      <c r="D67" s="39" t="s">
        <v>5</v>
      </c>
      <c r="E67" s="23"/>
      <c r="F67" s="49"/>
      <c r="G67" s="50" t="str">
        <f t="shared" si="12"/>
        <v/>
      </c>
      <c r="H67" s="50" t="str">
        <f t="shared" si="13"/>
        <v/>
      </c>
      <c r="I67" s="50" t="str">
        <f t="shared" si="14"/>
        <v/>
      </c>
      <c r="J67" s="50" t="str">
        <f t="shared" si="15"/>
        <v/>
      </c>
      <c r="K67" s="50" t="str">
        <f t="shared" si="16"/>
        <v/>
      </c>
      <c r="L67" s="50" t="str">
        <f t="shared" si="17"/>
        <v/>
      </c>
      <c r="M67" s="50" t="str">
        <f t="shared" si="18"/>
        <v/>
      </c>
      <c r="N67" s="50" t="str">
        <f t="shared" si="19"/>
        <v/>
      </c>
      <c r="O67" s="50" t="str">
        <f t="shared" si="20"/>
        <v/>
      </c>
      <c r="P67" s="50" t="str">
        <f t="shared" si="21"/>
        <v/>
      </c>
      <c r="Q67" s="50" t="str">
        <f t="shared" si="22"/>
        <v/>
      </c>
      <c r="R67" s="50" t="str">
        <f t="shared" si="23"/>
        <v/>
      </c>
      <c r="AA67" s="4"/>
    </row>
    <row r="68" spans="1:28" s="48" customFormat="1">
      <c r="A68" s="82">
        <v>43270.583333333336</v>
      </c>
      <c r="B68" s="61" t="s">
        <v>88</v>
      </c>
      <c r="C68" s="39" t="s">
        <v>84</v>
      </c>
      <c r="D68" s="39" t="s">
        <v>85</v>
      </c>
      <c r="E68" s="23"/>
      <c r="F68" s="49"/>
      <c r="G68" s="50" t="str">
        <f t="shared" si="12"/>
        <v/>
      </c>
      <c r="H68" s="50" t="str">
        <f t="shared" si="13"/>
        <v/>
      </c>
      <c r="I68" s="50" t="str">
        <f t="shared" si="14"/>
        <v/>
      </c>
      <c r="J68" s="50" t="str">
        <f t="shared" si="15"/>
        <v/>
      </c>
      <c r="K68" s="50" t="str">
        <f t="shared" si="16"/>
        <v/>
      </c>
      <c r="L68" s="50" t="str">
        <f t="shared" si="17"/>
        <v/>
      </c>
      <c r="M68" s="50" t="str">
        <f t="shared" si="18"/>
        <v/>
      </c>
      <c r="N68" s="50" t="str">
        <f t="shared" si="19"/>
        <v/>
      </c>
      <c r="O68" s="50" t="str">
        <f t="shared" si="20"/>
        <v/>
      </c>
      <c r="P68" s="50" t="str">
        <f t="shared" si="21"/>
        <v/>
      </c>
      <c r="Q68" s="50" t="str">
        <f t="shared" si="22"/>
        <v/>
      </c>
      <c r="R68" s="50" t="str">
        <f t="shared" si="23"/>
        <v/>
      </c>
      <c r="AA68" s="4"/>
    </row>
    <row r="69" spans="1:28" s="48" customFormat="1">
      <c r="A69" s="82">
        <v>43270.708333333336</v>
      </c>
      <c r="B69" s="61" t="s">
        <v>88</v>
      </c>
      <c r="C69" s="39" t="s">
        <v>21</v>
      </c>
      <c r="D69" s="39" t="s">
        <v>86</v>
      </c>
      <c r="E69" s="23"/>
      <c r="F69" s="49"/>
      <c r="G69" s="50" t="str">
        <f t="shared" si="12"/>
        <v/>
      </c>
      <c r="H69" s="50" t="str">
        <f t="shared" si="13"/>
        <v/>
      </c>
      <c r="I69" s="50" t="str">
        <f t="shared" si="14"/>
        <v/>
      </c>
      <c r="J69" s="50" t="str">
        <f t="shared" si="15"/>
        <v/>
      </c>
      <c r="K69" s="50" t="str">
        <f t="shared" si="16"/>
        <v/>
      </c>
      <c r="L69" s="50" t="str">
        <f t="shared" si="17"/>
        <v/>
      </c>
      <c r="M69" s="50" t="str">
        <f t="shared" si="18"/>
        <v/>
      </c>
      <c r="N69" s="50" t="str">
        <f t="shared" si="19"/>
        <v/>
      </c>
      <c r="O69" s="50" t="str">
        <f t="shared" si="20"/>
        <v/>
      </c>
      <c r="P69" s="50" t="str">
        <f t="shared" si="21"/>
        <v/>
      </c>
      <c r="Q69" s="50" t="str">
        <f t="shared" si="22"/>
        <v/>
      </c>
      <c r="R69" s="50" t="str">
        <f t="shared" si="23"/>
        <v/>
      </c>
      <c r="AA69" s="4"/>
    </row>
    <row r="70" spans="1:28">
      <c r="A70" s="29"/>
      <c r="B70" s="6"/>
      <c r="C70" s="30"/>
      <c r="D70" s="31"/>
      <c r="AA70" s="4"/>
      <c r="AB70" s="1"/>
    </row>
    <row r="71" spans="1:28">
      <c r="A71" s="32"/>
      <c r="B71" s="6"/>
      <c r="C71" s="30"/>
      <c r="D71" s="31"/>
      <c r="AA71" s="4"/>
      <c r="AB71" s="1"/>
    </row>
    <row r="72" spans="1:28">
      <c r="A72" s="82">
        <v>43270.833333333336</v>
      </c>
      <c r="B72" s="56" t="s">
        <v>54</v>
      </c>
      <c r="C72" s="39" t="s">
        <v>6</v>
      </c>
      <c r="D72" s="39" t="s">
        <v>67</v>
      </c>
      <c r="E72" s="23"/>
      <c r="F72" s="49"/>
      <c r="G72" s="50" t="str">
        <f t="shared" ref="G72:G83" si="24">IF(OR(E72="",F72=""),"",IF(E72&gt;F72,"1",IF(E72&lt;F72,"2","X")))</f>
        <v/>
      </c>
      <c r="H72" s="50" t="str">
        <f t="shared" ref="H72:H83" si="25">IF(OR(E72="",F72=""),"",IF(AND(E72&gt;0,F72&gt;0),"GOL","NOGOL"))</f>
        <v/>
      </c>
      <c r="I72" s="50" t="str">
        <f t="shared" ref="I72:I83" si="26">IF(OR(E72="",F72=""),"",IF(INT((E72+F72)/2)=(E72+F72)/2,"PARI","DISPARI"))</f>
        <v/>
      </c>
      <c r="J72" s="50" t="str">
        <f t="shared" ref="J72:J83" si="27">IF(OR(E72="",F72=""),"",IF(E72+F72&gt;1,"OVER","UNDER"))</f>
        <v/>
      </c>
      <c r="K72" s="50" t="str">
        <f t="shared" ref="K72:K83" si="28">IF(OR(E72="",F72=""),"",IF(E72+F72&gt;2,"OVER","UNDER"))</f>
        <v/>
      </c>
      <c r="L72" s="50" t="str">
        <f t="shared" ref="L72:L83" si="29">IF(OR(E72="",F72=""),"",IF(E72+F72&gt;3,"OVER","UNDER"))</f>
        <v/>
      </c>
      <c r="M72" s="50" t="str">
        <f t="shared" ref="M72:M83" si="30">IF(OR(E72="",F72=""),"",E72+F72)</f>
        <v/>
      </c>
      <c r="N72" s="50" t="str">
        <f t="shared" ref="N72:N83" si="31">IF(OR(E72="",F72=""),"",IF(E72&gt;0,"SI","NO"))</f>
        <v/>
      </c>
      <c r="O72" s="50" t="str">
        <f t="shared" ref="O72:O83" si="32">IF(OR(E72="",F72=""),"",IF(F72&gt;0,"SI","NO"))</f>
        <v/>
      </c>
      <c r="P72" s="50" t="str">
        <f t="shared" ref="P72:P83" si="33">IF(OR(E72="",F72=""),"",E72-F72)</f>
        <v/>
      </c>
      <c r="Q72" s="50" t="str">
        <f t="shared" ref="Q72:Q83" si="34">IF(AND(E72="",F72=""),"",CONCATENATE(G72,"+",H72))</f>
        <v/>
      </c>
      <c r="R72" s="50" t="str">
        <f t="shared" ref="R72:R83" si="35">IF(AND(E72="",F72=""),"",CONCATENATE(G72,"+",K72))</f>
        <v/>
      </c>
      <c r="AA72" s="4"/>
      <c r="AB72" s="1"/>
    </row>
    <row r="73" spans="1:28">
      <c r="A73" s="82">
        <v>43271.583333333336</v>
      </c>
      <c r="B73" s="56" t="s">
        <v>55</v>
      </c>
      <c r="C73" s="39" t="s">
        <v>30</v>
      </c>
      <c r="D73" s="39" t="s">
        <v>71</v>
      </c>
      <c r="E73" s="23"/>
      <c r="F73" s="49"/>
      <c r="G73" s="50" t="str">
        <f t="shared" si="24"/>
        <v/>
      </c>
      <c r="H73" s="50" t="str">
        <f t="shared" si="25"/>
        <v/>
      </c>
      <c r="I73" s="50" t="str">
        <f t="shared" si="26"/>
        <v/>
      </c>
      <c r="J73" s="50" t="str">
        <f t="shared" si="27"/>
        <v/>
      </c>
      <c r="K73" s="50" t="str">
        <f t="shared" si="28"/>
        <v/>
      </c>
      <c r="L73" s="50" t="str">
        <f t="shared" si="29"/>
        <v/>
      </c>
      <c r="M73" s="50" t="str">
        <f t="shared" si="30"/>
        <v/>
      </c>
      <c r="N73" s="50" t="str">
        <f t="shared" si="31"/>
        <v/>
      </c>
      <c r="O73" s="50" t="str">
        <f t="shared" si="32"/>
        <v/>
      </c>
      <c r="P73" s="50" t="str">
        <f t="shared" si="33"/>
        <v/>
      </c>
      <c r="Q73" s="50" t="str">
        <f t="shared" si="34"/>
        <v/>
      </c>
      <c r="R73" s="50" t="str">
        <f t="shared" si="35"/>
        <v/>
      </c>
      <c r="AA73" s="4"/>
      <c r="AB73" s="1"/>
    </row>
    <row r="74" spans="1:28">
      <c r="A74" s="82">
        <v>43271.708333333336</v>
      </c>
      <c r="B74" s="57" t="s">
        <v>54</v>
      </c>
      <c r="C74" s="39" t="s">
        <v>69</v>
      </c>
      <c r="D74" s="39" t="s">
        <v>68</v>
      </c>
      <c r="E74" s="23"/>
      <c r="F74" s="49"/>
      <c r="G74" s="50" t="str">
        <f t="shared" si="24"/>
        <v/>
      </c>
      <c r="H74" s="50" t="str">
        <f t="shared" si="25"/>
        <v/>
      </c>
      <c r="I74" s="50" t="str">
        <f t="shared" si="26"/>
        <v/>
      </c>
      <c r="J74" s="50" t="str">
        <f t="shared" si="27"/>
        <v/>
      </c>
      <c r="K74" s="50" t="str">
        <f t="shared" si="28"/>
        <v/>
      </c>
      <c r="L74" s="50" t="str">
        <f t="shared" si="29"/>
        <v/>
      </c>
      <c r="M74" s="50" t="str">
        <f t="shared" si="30"/>
        <v/>
      </c>
      <c r="N74" s="50" t="str">
        <f t="shared" si="31"/>
        <v/>
      </c>
      <c r="O74" s="50" t="str">
        <f t="shared" si="32"/>
        <v/>
      </c>
      <c r="P74" s="50" t="str">
        <f t="shared" si="33"/>
        <v/>
      </c>
      <c r="Q74" s="50" t="str">
        <f t="shared" si="34"/>
        <v/>
      </c>
      <c r="R74" s="50" t="str">
        <f t="shared" si="35"/>
        <v/>
      </c>
      <c r="AA74" s="4"/>
      <c r="AB74" s="1"/>
    </row>
    <row r="75" spans="1:28">
      <c r="A75" s="82">
        <v>43271.833333333336</v>
      </c>
      <c r="B75" s="57" t="s">
        <v>55</v>
      </c>
      <c r="C75" s="39" t="s">
        <v>70</v>
      </c>
      <c r="D75" s="39" t="s">
        <v>22</v>
      </c>
      <c r="E75" s="23"/>
      <c r="F75" s="49"/>
      <c r="G75" s="50" t="str">
        <f t="shared" si="24"/>
        <v/>
      </c>
      <c r="H75" s="50" t="str">
        <f t="shared" si="25"/>
        <v/>
      </c>
      <c r="I75" s="50" t="str">
        <f t="shared" si="26"/>
        <v/>
      </c>
      <c r="J75" s="50" t="str">
        <f t="shared" si="27"/>
        <v/>
      </c>
      <c r="K75" s="50" t="str">
        <f t="shared" si="28"/>
        <v/>
      </c>
      <c r="L75" s="50" t="str">
        <f t="shared" si="29"/>
        <v/>
      </c>
      <c r="M75" s="50" t="str">
        <f t="shared" si="30"/>
        <v/>
      </c>
      <c r="N75" s="50" t="str">
        <f t="shared" si="31"/>
        <v/>
      </c>
      <c r="O75" s="50" t="str">
        <f t="shared" si="32"/>
        <v/>
      </c>
      <c r="P75" s="50" t="str">
        <f t="shared" si="33"/>
        <v/>
      </c>
      <c r="Q75" s="50" t="str">
        <f t="shared" si="34"/>
        <v/>
      </c>
      <c r="R75" s="50" t="str">
        <f t="shared" si="35"/>
        <v/>
      </c>
      <c r="AA75" s="4"/>
      <c r="AB75" s="1"/>
    </row>
    <row r="76" spans="1:28">
      <c r="A76" s="82">
        <v>43272.583333333336</v>
      </c>
      <c r="B76" s="58" t="s">
        <v>57</v>
      </c>
      <c r="C76" s="39" t="s">
        <v>73</v>
      </c>
      <c r="D76" s="39" t="s">
        <v>72</v>
      </c>
      <c r="E76" s="23"/>
      <c r="F76" s="49"/>
      <c r="G76" s="50" t="str">
        <f t="shared" si="24"/>
        <v/>
      </c>
      <c r="H76" s="50" t="str">
        <f t="shared" si="25"/>
        <v/>
      </c>
      <c r="I76" s="50" t="str">
        <f t="shared" si="26"/>
        <v/>
      </c>
      <c r="J76" s="50" t="str">
        <f t="shared" si="27"/>
        <v/>
      </c>
      <c r="K76" s="50" t="str">
        <f t="shared" si="28"/>
        <v/>
      </c>
      <c r="L76" s="50" t="str">
        <f t="shared" si="29"/>
        <v/>
      </c>
      <c r="M76" s="50" t="str">
        <f t="shared" si="30"/>
        <v/>
      </c>
      <c r="N76" s="50" t="str">
        <f t="shared" si="31"/>
        <v/>
      </c>
      <c r="O76" s="50" t="str">
        <f t="shared" si="32"/>
        <v/>
      </c>
      <c r="P76" s="50" t="str">
        <f t="shared" si="33"/>
        <v/>
      </c>
      <c r="Q76" s="50" t="str">
        <f t="shared" si="34"/>
        <v/>
      </c>
      <c r="R76" s="50" t="str">
        <f t="shared" si="35"/>
        <v/>
      </c>
      <c r="AA76" s="4"/>
      <c r="AB76" s="1"/>
    </row>
    <row r="77" spans="1:28">
      <c r="A77" s="82">
        <v>43272.708333333336</v>
      </c>
      <c r="B77" s="59" t="s">
        <v>57</v>
      </c>
      <c r="C77" s="39" t="s">
        <v>4</v>
      </c>
      <c r="D77" s="39" t="s">
        <v>74</v>
      </c>
      <c r="E77" s="23"/>
      <c r="F77" s="49"/>
      <c r="G77" s="50" t="str">
        <f t="shared" si="24"/>
        <v/>
      </c>
      <c r="H77" s="50" t="str">
        <f t="shared" si="25"/>
        <v/>
      </c>
      <c r="I77" s="50" t="str">
        <f t="shared" si="26"/>
        <v/>
      </c>
      <c r="J77" s="50" t="str">
        <f t="shared" si="27"/>
        <v/>
      </c>
      <c r="K77" s="50" t="str">
        <f t="shared" si="28"/>
        <v/>
      </c>
      <c r="L77" s="50" t="str">
        <f t="shared" si="29"/>
        <v/>
      </c>
      <c r="M77" s="50" t="str">
        <f t="shared" si="30"/>
        <v/>
      </c>
      <c r="N77" s="50" t="str">
        <f t="shared" si="31"/>
        <v/>
      </c>
      <c r="O77" s="50" t="str">
        <f t="shared" si="32"/>
        <v/>
      </c>
      <c r="P77" s="50" t="str">
        <f t="shared" si="33"/>
        <v/>
      </c>
      <c r="Q77" s="50" t="str">
        <f t="shared" si="34"/>
        <v/>
      </c>
      <c r="R77" s="50" t="str">
        <f t="shared" si="35"/>
        <v/>
      </c>
      <c r="AA77" s="4"/>
      <c r="AB77" s="1"/>
    </row>
    <row r="78" spans="1:28">
      <c r="A78" s="82">
        <v>43272.833333333336</v>
      </c>
      <c r="B78" s="59" t="s">
        <v>56</v>
      </c>
      <c r="C78" s="39" t="s">
        <v>75</v>
      </c>
      <c r="D78" s="39" t="s">
        <v>15</v>
      </c>
      <c r="E78" s="23"/>
      <c r="F78" s="49"/>
      <c r="G78" s="50" t="str">
        <f t="shared" si="24"/>
        <v/>
      </c>
      <c r="H78" s="50" t="str">
        <f t="shared" si="25"/>
        <v/>
      </c>
      <c r="I78" s="50" t="str">
        <f t="shared" si="26"/>
        <v/>
      </c>
      <c r="J78" s="50" t="str">
        <f t="shared" si="27"/>
        <v/>
      </c>
      <c r="K78" s="50" t="str">
        <f t="shared" si="28"/>
        <v/>
      </c>
      <c r="L78" s="50" t="str">
        <f t="shared" si="29"/>
        <v/>
      </c>
      <c r="M78" s="50" t="str">
        <f t="shared" si="30"/>
        <v/>
      </c>
      <c r="N78" s="50" t="str">
        <f t="shared" si="31"/>
        <v/>
      </c>
      <c r="O78" s="50" t="str">
        <f t="shared" si="32"/>
        <v/>
      </c>
      <c r="P78" s="50" t="str">
        <f t="shared" si="33"/>
        <v/>
      </c>
      <c r="Q78" s="50" t="str">
        <f t="shared" si="34"/>
        <v/>
      </c>
      <c r="R78" s="50" t="str">
        <f t="shared" si="35"/>
        <v/>
      </c>
      <c r="AA78" s="4"/>
      <c r="AB78" s="1"/>
    </row>
    <row r="79" spans="1:28">
      <c r="A79" s="82">
        <v>43273.583333333336</v>
      </c>
      <c r="B79" s="58" t="s">
        <v>58</v>
      </c>
      <c r="C79" s="39" t="s">
        <v>77</v>
      </c>
      <c r="D79" s="39" t="s">
        <v>78</v>
      </c>
      <c r="E79" s="23"/>
      <c r="F79" s="49"/>
      <c r="G79" s="50" t="str">
        <f t="shared" si="24"/>
        <v/>
      </c>
      <c r="H79" s="50" t="str">
        <f t="shared" si="25"/>
        <v/>
      </c>
      <c r="I79" s="50" t="str">
        <f t="shared" si="26"/>
        <v/>
      </c>
      <c r="J79" s="50" t="str">
        <f t="shared" si="27"/>
        <v/>
      </c>
      <c r="K79" s="50" t="str">
        <f t="shared" si="28"/>
        <v/>
      </c>
      <c r="L79" s="50" t="str">
        <f t="shared" si="29"/>
        <v/>
      </c>
      <c r="M79" s="50" t="str">
        <f t="shared" si="30"/>
        <v/>
      </c>
      <c r="N79" s="50" t="str">
        <f t="shared" si="31"/>
        <v/>
      </c>
      <c r="O79" s="50" t="str">
        <f t="shared" si="32"/>
        <v/>
      </c>
      <c r="P79" s="50" t="str">
        <f t="shared" si="33"/>
        <v/>
      </c>
      <c r="Q79" s="50" t="str">
        <f t="shared" si="34"/>
        <v/>
      </c>
      <c r="R79" s="50" t="str">
        <f t="shared" si="35"/>
        <v/>
      </c>
      <c r="AA79" s="4"/>
      <c r="AB79" s="1"/>
    </row>
    <row r="80" spans="1:28">
      <c r="A80" s="82">
        <v>43273.708333333336</v>
      </c>
      <c r="B80" s="60" t="s">
        <v>56</v>
      </c>
      <c r="C80" s="39" t="s">
        <v>76</v>
      </c>
      <c r="D80" s="39" t="s">
        <v>29</v>
      </c>
      <c r="E80" s="23"/>
      <c r="F80" s="49"/>
      <c r="G80" s="50" t="str">
        <f t="shared" si="24"/>
        <v/>
      </c>
      <c r="H80" s="50" t="str">
        <f t="shared" si="25"/>
        <v/>
      </c>
      <c r="I80" s="50" t="str">
        <f t="shared" si="26"/>
        <v/>
      </c>
      <c r="J80" s="50" t="str">
        <f t="shared" si="27"/>
        <v/>
      </c>
      <c r="K80" s="50" t="str">
        <f t="shared" si="28"/>
        <v/>
      </c>
      <c r="L80" s="50" t="str">
        <f t="shared" si="29"/>
        <v/>
      </c>
      <c r="M80" s="50" t="str">
        <f t="shared" si="30"/>
        <v/>
      </c>
      <c r="N80" s="50" t="str">
        <f t="shared" si="31"/>
        <v/>
      </c>
      <c r="O80" s="50" t="str">
        <f t="shared" si="32"/>
        <v/>
      </c>
      <c r="P80" s="50" t="str">
        <f t="shared" si="33"/>
        <v/>
      </c>
      <c r="Q80" s="50" t="str">
        <f t="shared" si="34"/>
        <v/>
      </c>
      <c r="R80" s="50" t="str">
        <f t="shared" si="35"/>
        <v/>
      </c>
      <c r="AA80" s="4"/>
      <c r="AB80" s="1"/>
    </row>
    <row r="81" spans="1:28">
      <c r="A81" s="82">
        <v>43273.833333333336</v>
      </c>
      <c r="B81" s="60" t="s">
        <v>58</v>
      </c>
      <c r="C81" s="39" t="s">
        <v>79</v>
      </c>
      <c r="D81" s="39" t="s">
        <v>8</v>
      </c>
      <c r="E81" s="23"/>
      <c r="F81" s="49"/>
      <c r="G81" s="50" t="str">
        <f t="shared" si="24"/>
        <v/>
      </c>
      <c r="H81" s="50" t="str">
        <f t="shared" si="25"/>
        <v/>
      </c>
      <c r="I81" s="50" t="str">
        <f t="shared" si="26"/>
        <v/>
      </c>
      <c r="J81" s="50" t="str">
        <f t="shared" si="27"/>
        <v/>
      </c>
      <c r="K81" s="50" t="str">
        <f t="shared" si="28"/>
        <v/>
      </c>
      <c r="L81" s="50" t="str">
        <f t="shared" si="29"/>
        <v/>
      </c>
      <c r="M81" s="50" t="str">
        <f t="shared" si="30"/>
        <v/>
      </c>
      <c r="N81" s="50" t="str">
        <f t="shared" si="31"/>
        <v/>
      </c>
      <c r="O81" s="50" t="str">
        <f t="shared" si="32"/>
        <v/>
      </c>
      <c r="P81" s="50" t="str">
        <f t="shared" si="33"/>
        <v/>
      </c>
      <c r="Q81" s="50" t="str">
        <f t="shared" si="34"/>
        <v/>
      </c>
      <c r="R81" s="50" t="str">
        <f t="shared" si="35"/>
        <v/>
      </c>
      <c r="AA81" s="4"/>
      <c r="AB81" s="1"/>
    </row>
    <row r="82" spans="1:28">
      <c r="A82" s="82">
        <v>43274.583333333336</v>
      </c>
      <c r="B82" s="61" t="s">
        <v>87</v>
      </c>
      <c r="C82" s="39" t="s">
        <v>28</v>
      </c>
      <c r="D82" s="39" t="s">
        <v>83</v>
      </c>
      <c r="E82" s="23"/>
      <c r="F82" s="49"/>
      <c r="G82" s="50" t="str">
        <f t="shared" si="24"/>
        <v/>
      </c>
      <c r="H82" s="50" t="str">
        <f t="shared" si="25"/>
        <v/>
      </c>
      <c r="I82" s="50" t="str">
        <f t="shared" si="26"/>
        <v/>
      </c>
      <c r="J82" s="50" t="str">
        <f t="shared" si="27"/>
        <v/>
      </c>
      <c r="K82" s="50" t="str">
        <f t="shared" si="28"/>
        <v/>
      </c>
      <c r="L82" s="50" t="str">
        <f t="shared" si="29"/>
        <v/>
      </c>
      <c r="M82" s="50" t="str">
        <f t="shared" si="30"/>
        <v/>
      </c>
      <c r="N82" s="50" t="str">
        <f t="shared" si="31"/>
        <v/>
      </c>
      <c r="O82" s="50" t="str">
        <f t="shared" si="32"/>
        <v/>
      </c>
      <c r="P82" s="50" t="str">
        <f t="shared" si="33"/>
        <v/>
      </c>
      <c r="Q82" s="50" t="str">
        <f t="shared" si="34"/>
        <v/>
      </c>
      <c r="R82" s="50" t="str">
        <f t="shared" si="35"/>
        <v/>
      </c>
      <c r="AA82" s="4"/>
      <c r="AB82" s="1"/>
    </row>
    <row r="83" spans="1:28">
      <c r="A83" s="82">
        <v>43274.708333333336</v>
      </c>
      <c r="B83" s="61" t="s">
        <v>60</v>
      </c>
      <c r="C83" s="39" t="s">
        <v>80</v>
      </c>
      <c r="D83" s="39" t="s">
        <v>81</v>
      </c>
      <c r="E83" s="23"/>
      <c r="F83" s="49"/>
      <c r="G83" s="50" t="str">
        <f t="shared" si="24"/>
        <v/>
      </c>
      <c r="H83" s="50" t="str">
        <f t="shared" si="25"/>
        <v/>
      </c>
      <c r="I83" s="50" t="str">
        <f t="shared" si="26"/>
        <v/>
      </c>
      <c r="J83" s="50" t="str">
        <f t="shared" si="27"/>
        <v/>
      </c>
      <c r="K83" s="50" t="str">
        <f t="shared" si="28"/>
        <v/>
      </c>
      <c r="L83" s="50" t="str">
        <f t="shared" si="29"/>
        <v/>
      </c>
      <c r="M83" s="50" t="str">
        <f t="shared" si="30"/>
        <v/>
      </c>
      <c r="N83" s="50" t="str">
        <f t="shared" si="31"/>
        <v/>
      </c>
      <c r="O83" s="50" t="str">
        <f t="shared" si="32"/>
        <v/>
      </c>
      <c r="P83" s="50" t="str">
        <f t="shared" si="33"/>
        <v/>
      </c>
      <c r="Q83" s="50" t="str">
        <f t="shared" si="34"/>
        <v/>
      </c>
      <c r="R83" s="50" t="str">
        <f t="shared" si="35"/>
        <v/>
      </c>
      <c r="AA83" s="4"/>
      <c r="AB83" s="1"/>
    </row>
    <row r="84" spans="1:28" s="48" customFormat="1">
      <c r="A84" s="82">
        <v>43274.833333333336</v>
      </c>
      <c r="B84" s="60" t="s">
        <v>60</v>
      </c>
      <c r="C84" s="39" t="s">
        <v>14</v>
      </c>
      <c r="D84" s="39" t="s">
        <v>31</v>
      </c>
      <c r="E84" s="23"/>
      <c r="F84" s="49"/>
      <c r="G84" s="50" t="str">
        <f t="shared" ref="G84:G87" si="36">IF(OR(E84="",F84=""),"",IF(E84&gt;F84,"1",IF(E84&lt;F84,"2","X")))</f>
        <v/>
      </c>
      <c r="H84" s="50" t="str">
        <f t="shared" ref="H84:H87" si="37">IF(OR(E84="",F84=""),"",IF(AND(E84&gt;0,F84&gt;0),"GOL","NOGOL"))</f>
        <v/>
      </c>
      <c r="I84" s="50" t="str">
        <f t="shared" ref="I84:I87" si="38">IF(OR(E84="",F84=""),"",IF(INT((E84+F84)/2)=(E84+F84)/2,"PARI","DISPARI"))</f>
        <v/>
      </c>
      <c r="J84" s="50" t="str">
        <f t="shared" ref="J84:J87" si="39">IF(OR(E84="",F84=""),"",IF(E84+F84&gt;1,"OVER","UNDER"))</f>
        <v/>
      </c>
      <c r="K84" s="50" t="str">
        <f t="shared" ref="K84:K87" si="40">IF(OR(E84="",F84=""),"",IF(E84+F84&gt;2,"OVER","UNDER"))</f>
        <v/>
      </c>
      <c r="L84" s="50" t="str">
        <f t="shared" ref="L84:L87" si="41">IF(OR(E84="",F84=""),"",IF(E84+F84&gt;3,"OVER","UNDER"))</f>
        <v/>
      </c>
      <c r="M84" s="50" t="str">
        <f t="shared" ref="M84:M87" si="42">IF(OR(E84="",F84=""),"",E84+F84)</f>
        <v/>
      </c>
      <c r="N84" s="50" t="str">
        <f t="shared" ref="N84:N87" si="43">IF(OR(E84="",F84=""),"",IF(E84&gt;0,"SI","NO"))</f>
        <v/>
      </c>
      <c r="O84" s="50" t="str">
        <f t="shared" ref="O84:O87" si="44">IF(OR(E84="",F84=""),"",IF(F84&gt;0,"SI","NO"))</f>
        <v/>
      </c>
      <c r="P84" s="50" t="str">
        <f t="shared" ref="P84:P87" si="45">IF(OR(E84="",F84=""),"",E84-F84)</f>
        <v/>
      </c>
      <c r="Q84" s="50" t="str">
        <f t="shared" ref="Q84:Q87" si="46">IF(AND(E84="",F84=""),"",CONCATENATE(G84,"+",H84))</f>
        <v/>
      </c>
      <c r="R84" s="50" t="str">
        <f t="shared" ref="R84:R87" si="47">IF(AND(E84="",F84=""),"",CONCATENATE(G84,"+",K84))</f>
        <v/>
      </c>
      <c r="AA84" s="4"/>
    </row>
    <row r="85" spans="1:28" s="48" customFormat="1">
      <c r="A85" s="82">
        <v>43275.583333333336</v>
      </c>
      <c r="B85" s="60" t="s">
        <v>87</v>
      </c>
      <c r="C85" s="39" t="s">
        <v>5</v>
      </c>
      <c r="D85" s="39" t="s">
        <v>82</v>
      </c>
      <c r="E85" s="23"/>
      <c r="F85" s="49"/>
      <c r="G85" s="50" t="str">
        <f t="shared" si="36"/>
        <v/>
      </c>
      <c r="H85" s="50" t="str">
        <f t="shared" si="37"/>
        <v/>
      </c>
      <c r="I85" s="50" t="str">
        <f t="shared" si="38"/>
        <v/>
      </c>
      <c r="J85" s="50" t="str">
        <f t="shared" si="39"/>
        <v/>
      </c>
      <c r="K85" s="50" t="str">
        <f t="shared" si="40"/>
        <v/>
      </c>
      <c r="L85" s="50" t="str">
        <f t="shared" si="41"/>
        <v/>
      </c>
      <c r="M85" s="50" t="str">
        <f t="shared" si="42"/>
        <v/>
      </c>
      <c r="N85" s="50" t="str">
        <f t="shared" si="43"/>
        <v/>
      </c>
      <c r="O85" s="50" t="str">
        <f t="shared" si="44"/>
        <v/>
      </c>
      <c r="P85" s="50" t="str">
        <f t="shared" si="45"/>
        <v/>
      </c>
      <c r="Q85" s="50" t="str">
        <f t="shared" si="46"/>
        <v/>
      </c>
      <c r="R85" s="50" t="str">
        <f t="shared" si="47"/>
        <v/>
      </c>
      <c r="AA85" s="4"/>
    </row>
    <row r="86" spans="1:28" s="48" customFormat="1">
      <c r="A86" s="82">
        <v>43275.708333333336</v>
      </c>
      <c r="B86" s="61" t="s">
        <v>88</v>
      </c>
      <c r="C86" s="39" t="s">
        <v>85</v>
      </c>
      <c r="D86" s="39" t="s">
        <v>86</v>
      </c>
      <c r="E86" s="23"/>
      <c r="F86" s="49"/>
      <c r="G86" s="50" t="str">
        <f t="shared" si="36"/>
        <v/>
      </c>
      <c r="H86" s="50" t="str">
        <f t="shared" si="37"/>
        <v/>
      </c>
      <c r="I86" s="50" t="str">
        <f t="shared" si="38"/>
        <v/>
      </c>
      <c r="J86" s="50" t="str">
        <f t="shared" si="39"/>
        <v/>
      </c>
      <c r="K86" s="50" t="str">
        <f t="shared" si="40"/>
        <v/>
      </c>
      <c r="L86" s="50" t="str">
        <f t="shared" si="41"/>
        <v/>
      </c>
      <c r="M86" s="50" t="str">
        <f t="shared" si="42"/>
        <v/>
      </c>
      <c r="N86" s="50" t="str">
        <f t="shared" si="43"/>
        <v/>
      </c>
      <c r="O86" s="50" t="str">
        <f t="shared" si="44"/>
        <v/>
      </c>
      <c r="P86" s="50" t="str">
        <f t="shared" si="45"/>
        <v/>
      </c>
      <c r="Q86" s="50" t="str">
        <f t="shared" si="46"/>
        <v/>
      </c>
      <c r="R86" s="50" t="str">
        <f t="shared" si="47"/>
        <v/>
      </c>
      <c r="AA86" s="4"/>
    </row>
    <row r="87" spans="1:28" s="48" customFormat="1">
      <c r="A87" s="82">
        <v>43275.833333333336</v>
      </c>
      <c r="B87" s="61" t="s">
        <v>88</v>
      </c>
      <c r="C87" s="39" t="s">
        <v>21</v>
      </c>
      <c r="D87" s="39" t="s">
        <v>84</v>
      </c>
      <c r="E87" s="23"/>
      <c r="F87" s="49"/>
      <c r="G87" s="50" t="str">
        <f t="shared" si="36"/>
        <v/>
      </c>
      <c r="H87" s="50" t="str">
        <f t="shared" si="37"/>
        <v/>
      </c>
      <c r="I87" s="50" t="str">
        <f t="shared" si="38"/>
        <v/>
      </c>
      <c r="J87" s="50" t="str">
        <f t="shared" si="39"/>
        <v/>
      </c>
      <c r="K87" s="50" t="str">
        <f t="shared" si="40"/>
        <v/>
      </c>
      <c r="L87" s="50" t="str">
        <f t="shared" si="41"/>
        <v/>
      </c>
      <c r="M87" s="50" t="str">
        <f t="shared" si="42"/>
        <v/>
      </c>
      <c r="N87" s="50" t="str">
        <f t="shared" si="43"/>
        <v/>
      </c>
      <c r="O87" s="50" t="str">
        <f t="shared" si="44"/>
        <v/>
      </c>
      <c r="P87" s="50" t="str">
        <f t="shared" si="45"/>
        <v/>
      </c>
      <c r="Q87" s="50" t="str">
        <f t="shared" si="46"/>
        <v/>
      </c>
      <c r="R87" s="50" t="str">
        <f t="shared" si="47"/>
        <v/>
      </c>
      <c r="AA87" s="4"/>
    </row>
    <row r="88" spans="1:28">
      <c r="A88" s="32"/>
      <c r="B88" s="6"/>
      <c r="C88" s="30"/>
      <c r="D88" s="31"/>
      <c r="AA88" s="4"/>
      <c r="AB88" s="1"/>
    </row>
    <row r="89" spans="1:28">
      <c r="A89" s="32"/>
      <c r="B89" s="6"/>
      <c r="C89" s="30"/>
      <c r="D89" s="31"/>
      <c r="AA89" s="4"/>
      <c r="AB89" s="1"/>
    </row>
    <row r="90" spans="1:28">
      <c r="A90" s="82">
        <v>43276.666666666664</v>
      </c>
      <c r="B90" s="56" t="s">
        <v>54</v>
      </c>
      <c r="C90" s="39" t="s">
        <v>68</v>
      </c>
      <c r="D90" s="39" t="s">
        <v>67</v>
      </c>
      <c r="E90" s="23"/>
      <c r="F90" s="49"/>
      <c r="G90" s="50" t="str">
        <f t="shared" ref="G90:G101" si="48">IF(OR(E90="",F90=""),"",IF(E90&gt;F90,"1",IF(E90&lt;F90,"2","X")))</f>
        <v/>
      </c>
      <c r="H90" s="50" t="str">
        <f t="shared" ref="H90:H101" si="49">IF(OR(E90="",F90=""),"",IF(AND(E90&gt;0,F90&gt;0),"GOL","NOGOL"))</f>
        <v/>
      </c>
      <c r="I90" s="50" t="str">
        <f t="shared" ref="I90:I101" si="50">IF(OR(E90="",F90=""),"",IF(INT((E90+F90)/2)=(E90+F90)/2,"PARI","DISPARI"))</f>
        <v/>
      </c>
      <c r="J90" s="50" t="str">
        <f t="shared" ref="J90:J101" si="51">IF(OR(E90="",F90=""),"",IF(E90+F90&gt;1,"OVER","UNDER"))</f>
        <v/>
      </c>
      <c r="K90" s="50" t="str">
        <f t="shared" ref="K90:K101" si="52">IF(OR(E90="",F90=""),"",IF(E90+F90&gt;2,"OVER","UNDER"))</f>
        <v/>
      </c>
      <c r="L90" s="50" t="str">
        <f t="shared" ref="L90:L101" si="53">IF(OR(E90="",F90=""),"",IF(E90+F90&gt;3,"OVER","UNDER"))</f>
        <v/>
      </c>
      <c r="M90" s="50" t="str">
        <f t="shared" ref="M90:M101" si="54">IF(OR(E90="",F90=""),"",E90+F90)</f>
        <v/>
      </c>
      <c r="N90" s="50" t="str">
        <f t="shared" ref="N90:N101" si="55">IF(OR(E90="",F90=""),"",IF(E90&gt;0,"SI","NO"))</f>
        <v/>
      </c>
      <c r="O90" s="50" t="str">
        <f t="shared" ref="O90:O101" si="56">IF(OR(E90="",F90=""),"",IF(F90&gt;0,"SI","NO"))</f>
        <v/>
      </c>
      <c r="P90" s="50" t="str">
        <f t="shared" ref="P90:P101" si="57">IF(OR(E90="",F90=""),"",E90-F90)</f>
        <v/>
      </c>
      <c r="Q90" s="50" t="str">
        <f t="shared" ref="Q90:Q101" si="58">IF(AND(E90="",F90=""),"",CONCATENATE(G90,"+",H90))</f>
        <v/>
      </c>
      <c r="R90" s="50" t="str">
        <f t="shared" ref="R90:R101" si="59">IF(AND(E90="",F90=""),"",CONCATENATE(G90,"+",K90))</f>
        <v/>
      </c>
      <c r="AA90" s="4"/>
      <c r="AB90" s="1"/>
    </row>
    <row r="91" spans="1:28">
      <c r="A91" s="82">
        <v>43276.666666666664</v>
      </c>
      <c r="B91" s="56" t="s">
        <v>54</v>
      </c>
      <c r="C91" s="39" t="s">
        <v>69</v>
      </c>
      <c r="D91" s="39" t="s">
        <v>6</v>
      </c>
      <c r="E91" s="23"/>
      <c r="F91" s="49"/>
      <c r="G91" s="50" t="str">
        <f t="shared" si="48"/>
        <v/>
      </c>
      <c r="H91" s="50" t="str">
        <f t="shared" si="49"/>
        <v/>
      </c>
      <c r="I91" s="50" t="str">
        <f t="shared" si="50"/>
        <v/>
      </c>
      <c r="J91" s="50" t="str">
        <f t="shared" si="51"/>
        <v/>
      </c>
      <c r="K91" s="50" t="str">
        <f t="shared" si="52"/>
        <v/>
      </c>
      <c r="L91" s="50" t="str">
        <f t="shared" si="53"/>
        <v/>
      </c>
      <c r="M91" s="50" t="str">
        <f t="shared" si="54"/>
        <v/>
      </c>
      <c r="N91" s="50" t="str">
        <f t="shared" si="55"/>
        <v/>
      </c>
      <c r="O91" s="50" t="str">
        <f t="shared" si="56"/>
        <v/>
      </c>
      <c r="P91" s="50" t="str">
        <f t="shared" si="57"/>
        <v/>
      </c>
      <c r="Q91" s="50" t="str">
        <f t="shared" si="58"/>
        <v/>
      </c>
      <c r="R91" s="50" t="str">
        <f t="shared" si="59"/>
        <v/>
      </c>
      <c r="AA91" s="4"/>
      <c r="AB91" s="1"/>
    </row>
    <row r="92" spans="1:28">
      <c r="A92" s="82">
        <v>43276.833333333336</v>
      </c>
      <c r="B92" s="57" t="s">
        <v>55</v>
      </c>
      <c r="C92" s="39" t="s">
        <v>70</v>
      </c>
      <c r="D92" s="39" t="s">
        <v>30</v>
      </c>
      <c r="E92" s="23"/>
      <c r="F92" s="49"/>
      <c r="G92" s="50" t="str">
        <f t="shared" si="48"/>
        <v/>
      </c>
      <c r="H92" s="50" t="str">
        <f t="shared" si="49"/>
        <v/>
      </c>
      <c r="I92" s="50" t="str">
        <f t="shared" si="50"/>
        <v/>
      </c>
      <c r="J92" s="50" t="str">
        <f t="shared" si="51"/>
        <v/>
      </c>
      <c r="K92" s="50" t="str">
        <f t="shared" si="52"/>
        <v/>
      </c>
      <c r="L92" s="50" t="str">
        <f t="shared" si="53"/>
        <v/>
      </c>
      <c r="M92" s="50" t="str">
        <f t="shared" si="54"/>
        <v/>
      </c>
      <c r="N92" s="50" t="str">
        <f t="shared" si="55"/>
        <v/>
      </c>
      <c r="O92" s="50" t="str">
        <f t="shared" si="56"/>
        <v/>
      </c>
      <c r="P92" s="50" t="str">
        <f t="shared" si="57"/>
        <v/>
      </c>
      <c r="Q92" s="50" t="str">
        <f t="shared" si="58"/>
        <v/>
      </c>
      <c r="R92" s="50" t="str">
        <f t="shared" si="59"/>
        <v/>
      </c>
      <c r="AA92" s="4"/>
      <c r="AB92" s="1"/>
    </row>
    <row r="93" spans="1:28">
      <c r="A93" s="82">
        <v>43276.833333333336</v>
      </c>
      <c r="B93" s="57" t="s">
        <v>55</v>
      </c>
      <c r="C93" s="39" t="s">
        <v>22</v>
      </c>
      <c r="D93" s="39" t="s">
        <v>71</v>
      </c>
      <c r="E93" s="23"/>
      <c r="F93" s="49"/>
      <c r="G93" s="50" t="str">
        <f t="shared" si="48"/>
        <v/>
      </c>
      <c r="H93" s="50" t="str">
        <f t="shared" si="49"/>
        <v/>
      </c>
      <c r="I93" s="50" t="str">
        <f t="shared" si="50"/>
        <v/>
      </c>
      <c r="J93" s="50" t="str">
        <f t="shared" si="51"/>
        <v/>
      </c>
      <c r="K93" s="50" t="str">
        <f t="shared" si="52"/>
        <v/>
      </c>
      <c r="L93" s="50" t="str">
        <f t="shared" si="53"/>
        <v/>
      </c>
      <c r="M93" s="50" t="str">
        <f t="shared" si="54"/>
        <v/>
      </c>
      <c r="N93" s="50" t="str">
        <f t="shared" si="55"/>
        <v/>
      </c>
      <c r="O93" s="50" t="str">
        <f t="shared" si="56"/>
        <v/>
      </c>
      <c r="P93" s="50" t="str">
        <f t="shared" si="57"/>
        <v/>
      </c>
      <c r="Q93" s="50" t="str">
        <f t="shared" si="58"/>
        <v/>
      </c>
      <c r="R93" s="50" t="str">
        <f t="shared" si="59"/>
        <v/>
      </c>
      <c r="AA93" s="4"/>
      <c r="AB93" s="1"/>
    </row>
    <row r="94" spans="1:28">
      <c r="A94" s="82">
        <v>43277.666666666664</v>
      </c>
      <c r="B94" s="58" t="s">
        <v>57</v>
      </c>
      <c r="C94" s="39" t="s">
        <v>72</v>
      </c>
      <c r="D94" s="39" t="s">
        <v>74</v>
      </c>
      <c r="E94" s="23"/>
      <c r="F94" s="49"/>
      <c r="G94" s="50" t="str">
        <f t="shared" si="48"/>
        <v/>
      </c>
      <c r="H94" s="50" t="str">
        <f t="shared" si="49"/>
        <v/>
      </c>
      <c r="I94" s="50" t="str">
        <f t="shared" si="50"/>
        <v/>
      </c>
      <c r="J94" s="50" t="str">
        <f t="shared" si="51"/>
        <v/>
      </c>
      <c r="K94" s="50" t="str">
        <f t="shared" si="52"/>
        <v/>
      </c>
      <c r="L94" s="50" t="str">
        <f t="shared" si="53"/>
        <v/>
      </c>
      <c r="M94" s="50" t="str">
        <f t="shared" si="54"/>
        <v/>
      </c>
      <c r="N94" s="50" t="str">
        <f t="shared" si="55"/>
        <v/>
      </c>
      <c r="O94" s="50" t="str">
        <f t="shared" si="56"/>
        <v/>
      </c>
      <c r="P94" s="50" t="str">
        <f t="shared" si="57"/>
        <v/>
      </c>
      <c r="Q94" s="50" t="str">
        <f t="shared" si="58"/>
        <v/>
      </c>
      <c r="R94" s="50" t="str">
        <f t="shared" si="59"/>
        <v/>
      </c>
      <c r="AA94" s="4"/>
      <c r="AB94" s="1"/>
    </row>
    <row r="95" spans="1:28">
      <c r="A95" s="82">
        <v>43277.666666666664</v>
      </c>
      <c r="B95" s="59" t="s">
        <v>57</v>
      </c>
      <c r="C95" s="39" t="s">
        <v>73</v>
      </c>
      <c r="D95" s="39" t="s">
        <v>4</v>
      </c>
      <c r="E95" s="23"/>
      <c r="F95" s="49"/>
      <c r="G95" s="50" t="str">
        <f t="shared" si="48"/>
        <v/>
      </c>
      <c r="H95" s="50" t="str">
        <f t="shared" si="49"/>
        <v/>
      </c>
      <c r="I95" s="50" t="str">
        <f t="shared" si="50"/>
        <v/>
      </c>
      <c r="J95" s="50" t="str">
        <f t="shared" si="51"/>
        <v/>
      </c>
      <c r="K95" s="50" t="str">
        <f t="shared" si="52"/>
        <v/>
      </c>
      <c r="L95" s="50" t="str">
        <f t="shared" si="53"/>
        <v/>
      </c>
      <c r="M95" s="50" t="str">
        <f t="shared" si="54"/>
        <v/>
      </c>
      <c r="N95" s="50" t="str">
        <f t="shared" si="55"/>
        <v/>
      </c>
      <c r="O95" s="50" t="str">
        <f t="shared" si="56"/>
        <v/>
      </c>
      <c r="P95" s="50" t="str">
        <f t="shared" si="57"/>
        <v/>
      </c>
      <c r="Q95" s="50" t="str">
        <f t="shared" si="58"/>
        <v/>
      </c>
      <c r="R95" s="50" t="str">
        <f t="shared" si="59"/>
        <v/>
      </c>
      <c r="AA95" s="4"/>
      <c r="AB95" s="1"/>
    </row>
    <row r="96" spans="1:28">
      <c r="A96" s="82">
        <v>43277.833333333336</v>
      </c>
      <c r="B96" s="59" t="s">
        <v>56</v>
      </c>
      <c r="C96" s="39" t="s">
        <v>76</v>
      </c>
      <c r="D96" s="39" t="s">
        <v>75</v>
      </c>
      <c r="E96" s="23"/>
      <c r="F96" s="49"/>
      <c r="G96" s="50" t="str">
        <f t="shared" si="48"/>
        <v/>
      </c>
      <c r="H96" s="50" t="str">
        <f t="shared" si="49"/>
        <v/>
      </c>
      <c r="I96" s="50" t="str">
        <f t="shared" si="50"/>
        <v/>
      </c>
      <c r="J96" s="50" t="str">
        <f t="shared" si="51"/>
        <v/>
      </c>
      <c r="K96" s="50" t="str">
        <f t="shared" si="52"/>
        <v/>
      </c>
      <c r="L96" s="50" t="str">
        <f t="shared" si="53"/>
        <v/>
      </c>
      <c r="M96" s="50" t="str">
        <f t="shared" si="54"/>
        <v/>
      </c>
      <c r="N96" s="50" t="str">
        <f t="shared" si="55"/>
        <v/>
      </c>
      <c r="O96" s="50" t="str">
        <f t="shared" si="56"/>
        <v/>
      </c>
      <c r="P96" s="50" t="str">
        <f t="shared" si="57"/>
        <v/>
      </c>
      <c r="Q96" s="50" t="str">
        <f t="shared" si="58"/>
        <v/>
      </c>
      <c r="R96" s="50" t="str">
        <f t="shared" si="59"/>
        <v/>
      </c>
      <c r="AA96" s="4"/>
      <c r="AB96" s="1"/>
    </row>
    <row r="97" spans="1:28">
      <c r="A97" s="82">
        <v>43277.833333333336</v>
      </c>
      <c r="B97" s="58" t="s">
        <v>56</v>
      </c>
      <c r="C97" s="39" t="s">
        <v>29</v>
      </c>
      <c r="D97" s="39" t="s">
        <v>15</v>
      </c>
      <c r="E97" s="23"/>
      <c r="F97" s="49"/>
      <c r="G97" s="50" t="str">
        <f t="shared" si="48"/>
        <v/>
      </c>
      <c r="H97" s="50" t="str">
        <f t="shared" si="49"/>
        <v/>
      </c>
      <c r="I97" s="50" t="str">
        <f t="shared" si="50"/>
        <v/>
      </c>
      <c r="J97" s="50" t="str">
        <f t="shared" si="51"/>
        <v/>
      </c>
      <c r="K97" s="50" t="str">
        <f t="shared" si="52"/>
        <v/>
      </c>
      <c r="L97" s="50" t="str">
        <f t="shared" si="53"/>
        <v/>
      </c>
      <c r="M97" s="50" t="str">
        <f t="shared" si="54"/>
        <v/>
      </c>
      <c r="N97" s="50" t="str">
        <f t="shared" si="55"/>
        <v/>
      </c>
      <c r="O97" s="50" t="str">
        <f t="shared" si="56"/>
        <v/>
      </c>
      <c r="P97" s="50" t="str">
        <f t="shared" si="57"/>
        <v/>
      </c>
      <c r="Q97" s="50" t="str">
        <f t="shared" si="58"/>
        <v/>
      </c>
      <c r="R97" s="50" t="str">
        <f t="shared" si="59"/>
        <v/>
      </c>
      <c r="AA97" s="4"/>
      <c r="AB97" s="1"/>
    </row>
    <row r="98" spans="1:28">
      <c r="A98" s="82">
        <v>43278.666666666664</v>
      </c>
      <c r="B98" s="60" t="s">
        <v>58</v>
      </c>
      <c r="C98" s="39" t="s">
        <v>80</v>
      </c>
      <c r="D98" s="39" t="s">
        <v>14</v>
      </c>
      <c r="E98" s="23"/>
      <c r="F98" s="49"/>
      <c r="G98" s="50" t="str">
        <f t="shared" si="48"/>
        <v/>
      </c>
      <c r="H98" s="50" t="str">
        <f t="shared" si="49"/>
        <v/>
      </c>
      <c r="I98" s="50" t="str">
        <f t="shared" si="50"/>
        <v/>
      </c>
      <c r="J98" s="50" t="str">
        <f t="shared" si="51"/>
        <v/>
      </c>
      <c r="K98" s="50" t="str">
        <f t="shared" si="52"/>
        <v/>
      </c>
      <c r="L98" s="50" t="str">
        <f t="shared" si="53"/>
        <v/>
      </c>
      <c r="M98" s="50" t="str">
        <f t="shared" si="54"/>
        <v/>
      </c>
      <c r="N98" s="50" t="str">
        <f t="shared" si="55"/>
        <v/>
      </c>
      <c r="O98" s="50" t="str">
        <f t="shared" si="56"/>
        <v/>
      </c>
      <c r="P98" s="50" t="str">
        <f t="shared" si="57"/>
        <v/>
      </c>
      <c r="Q98" s="50" t="str">
        <f t="shared" si="58"/>
        <v/>
      </c>
      <c r="R98" s="50" t="str">
        <f t="shared" si="59"/>
        <v/>
      </c>
      <c r="AA98" s="4"/>
      <c r="AB98" s="1"/>
    </row>
    <row r="99" spans="1:28">
      <c r="A99" s="82">
        <v>43278.666666666664</v>
      </c>
      <c r="B99" s="60" t="s">
        <v>58</v>
      </c>
      <c r="C99" s="39" t="s">
        <v>81</v>
      </c>
      <c r="D99" s="39" t="s">
        <v>31</v>
      </c>
      <c r="E99" s="23"/>
      <c r="F99" s="49"/>
      <c r="G99" s="50" t="str">
        <f t="shared" si="48"/>
        <v/>
      </c>
      <c r="H99" s="50" t="str">
        <f t="shared" si="49"/>
        <v/>
      </c>
      <c r="I99" s="50" t="str">
        <f t="shared" si="50"/>
        <v/>
      </c>
      <c r="J99" s="50" t="str">
        <f t="shared" si="51"/>
        <v/>
      </c>
      <c r="K99" s="50" t="str">
        <f t="shared" si="52"/>
        <v/>
      </c>
      <c r="L99" s="50" t="str">
        <f t="shared" si="53"/>
        <v/>
      </c>
      <c r="M99" s="50" t="str">
        <f t="shared" si="54"/>
        <v/>
      </c>
      <c r="N99" s="50" t="str">
        <f t="shared" si="55"/>
        <v/>
      </c>
      <c r="O99" s="50" t="str">
        <f t="shared" si="56"/>
        <v/>
      </c>
      <c r="P99" s="50" t="str">
        <f t="shared" si="57"/>
        <v/>
      </c>
      <c r="Q99" s="50" t="str">
        <f t="shared" si="58"/>
        <v/>
      </c>
      <c r="R99" s="50" t="str">
        <f t="shared" si="59"/>
        <v/>
      </c>
      <c r="AA99" s="4"/>
      <c r="AB99" s="1"/>
    </row>
    <row r="100" spans="1:28">
      <c r="A100" s="82">
        <v>43278.833333333336</v>
      </c>
      <c r="B100" s="61" t="s">
        <v>60</v>
      </c>
      <c r="C100" s="39" t="s">
        <v>8</v>
      </c>
      <c r="D100" s="39" t="s">
        <v>78</v>
      </c>
      <c r="E100" s="23"/>
      <c r="F100" s="49"/>
      <c r="G100" s="50" t="str">
        <f t="shared" si="48"/>
        <v/>
      </c>
      <c r="H100" s="50" t="str">
        <f t="shared" si="49"/>
        <v/>
      </c>
      <c r="I100" s="50" t="str">
        <f t="shared" si="50"/>
        <v/>
      </c>
      <c r="J100" s="50" t="str">
        <f t="shared" si="51"/>
        <v/>
      </c>
      <c r="K100" s="50" t="str">
        <f t="shared" si="52"/>
        <v/>
      </c>
      <c r="L100" s="50" t="str">
        <f t="shared" si="53"/>
        <v/>
      </c>
      <c r="M100" s="50" t="str">
        <f t="shared" si="54"/>
        <v/>
      </c>
      <c r="N100" s="50" t="str">
        <f t="shared" si="55"/>
        <v/>
      </c>
      <c r="O100" s="50" t="str">
        <f t="shared" si="56"/>
        <v/>
      </c>
      <c r="P100" s="50" t="str">
        <f t="shared" si="57"/>
        <v/>
      </c>
      <c r="Q100" s="50" t="str">
        <f t="shared" si="58"/>
        <v/>
      </c>
      <c r="R100" s="50" t="str">
        <f t="shared" si="59"/>
        <v/>
      </c>
      <c r="AA100" s="4"/>
      <c r="AB100" s="1"/>
    </row>
    <row r="101" spans="1:28">
      <c r="A101" s="82">
        <v>43278.833333333336</v>
      </c>
      <c r="B101" s="61" t="s">
        <v>60</v>
      </c>
      <c r="C101" s="39" t="s">
        <v>79</v>
      </c>
      <c r="D101" s="39" t="s">
        <v>77</v>
      </c>
      <c r="E101" s="23"/>
      <c r="F101" s="49"/>
      <c r="G101" s="50" t="str">
        <f t="shared" si="48"/>
        <v/>
      </c>
      <c r="H101" s="50" t="str">
        <f t="shared" si="49"/>
        <v/>
      </c>
      <c r="I101" s="50" t="str">
        <f t="shared" si="50"/>
        <v/>
      </c>
      <c r="J101" s="50" t="str">
        <f t="shared" si="51"/>
        <v/>
      </c>
      <c r="K101" s="50" t="str">
        <f t="shared" si="52"/>
        <v/>
      </c>
      <c r="L101" s="50" t="str">
        <f t="shared" si="53"/>
        <v/>
      </c>
      <c r="M101" s="50" t="str">
        <f t="shared" si="54"/>
        <v/>
      </c>
      <c r="N101" s="50" t="str">
        <f t="shared" si="55"/>
        <v/>
      </c>
      <c r="O101" s="50" t="str">
        <f t="shared" si="56"/>
        <v/>
      </c>
      <c r="P101" s="50" t="str">
        <f t="shared" si="57"/>
        <v/>
      </c>
      <c r="Q101" s="50" t="str">
        <f t="shared" si="58"/>
        <v/>
      </c>
      <c r="R101" s="50" t="str">
        <f t="shared" si="59"/>
        <v/>
      </c>
      <c r="AA101" s="4"/>
      <c r="AB101" s="1"/>
    </row>
    <row r="102" spans="1:28" s="48" customFormat="1">
      <c r="A102" s="82">
        <v>43279.666666666664</v>
      </c>
      <c r="B102" s="60" t="s">
        <v>87</v>
      </c>
      <c r="C102" s="39" t="s">
        <v>86</v>
      </c>
      <c r="D102" s="39" t="s">
        <v>84</v>
      </c>
      <c r="E102" s="23"/>
      <c r="F102" s="49"/>
      <c r="G102" s="50" t="str">
        <f t="shared" ref="G102:G105" si="60">IF(OR(E102="",F102=""),"",IF(E102&gt;F102,"1",IF(E102&lt;F102,"2","X")))</f>
        <v/>
      </c>
      <c r="H102" s="50" t="str">
        <f t="shared" ref="H102:H105" si="61">IF(OR(E102="",F102=""),"",IF(AND(E102&gt;0,F102&gt;0),"GOL","NOGOL"))</f>
        <v/>
      </c>
      <c r="I102" s="50" t="str">
        <f t="shared" ref="I102:I105" si="62">IF(OR(E102="",F102=""),"",IF(INT((E102+F102)/2)=(E102+F102)/2,"PARI","DISPARI"))</f>
        <v/>
      </c>
      <c r="J102" s="50" t="str">
        <f t="shared" ref="J102:J105" si="63">IF(OR(E102="",F102=""),"",IF(E102+F102&gt;1,"OVER","UNDER"))</f>
        <v/>
      </c>
      <c r="K102" s="50" t="str">
        <f t="shared" ref="K102:K105" si="64">IF(OR(E102="",F102=""),"",IF(E102+F102&gt;2,"OVER","UNDER"))</f>
        <v/>
      </c>
      <c r="L102" s="50" t="str">
        <f t="shared" ref="L102:L105" si="65">IF(OR(E102="",F102=""),"",IF(E102+F102&gt;3,"OVER","UNDER"))</f>
        <v/>
      </c>
      <c r="M102" s="50" t="str">
        <f t="shared" ref="M102:M105" si="66">IF(OR(E102="",F102=""),"",E102+F102)</f>
        <v/>
      </c>
      <c r="N102" s="50" t="str">
        <f t="shared" ref="N102:N105" si="67">IF(OR(E102="",F102=""),"",IF(E102&gt;0,"SI","NO"))</f>
        <v/>
      </c>
      <c r="O102" s="50" t="str">
        <f t="shared" ref="O102:O105" si="68">IF(OR(E102="",F102=""),"",IF(F102&gt;0,"SI","NO"))</f>
        <v/>
      </c>
      <c r="P102" s="50" t="str">
        <f t="shared" ref="P102:P105" si="69">IF(OR(E102="",F102=""),"",E102-F102)</f>
        <v/>
      </c>
      <c r="Q102" s="50" t="str">
        <f t="shared" ref="Q102:Q105" si="70">IF(AND(E102="",F102=""),"",CONCATENATE(G102,"+",H102))</f>
        <v/>
      </c>
      <c r="R102" s="50" t="str">
        <f t="shared" ref="R102:R105" si="71">IF(AND(E102="",F102=""),"",CONCATENATE(G102,"+",K102))</f>
        <v/>
      </c>
      <c r="AA102" s="4"/>
    </row>
    <row r="103" spans="1:28" s="48" customFormat="1">
      <c r="A103" s="82">
        <v>43279.666666666664</v>
      </c>
      <c r="B103" s="60" t="s">
        <v>87</v>
      </c>
      <c r="C103" s="39" t="s">
        <v>85</v>
      </c>
      <c r="D103" s="39" t="s">
        <v>21</v>
      </c>
      <c r="E103" s="23"/>
      <c r="F103" s="49"/>
      <c r="G103" s="50" t="str">
        <f t="shared" si="60"/>
        <v/>
      </c>
      <c r="H103" s="50" t="str">
        <f t="shared" si="61"/>
        <v/>
      </c>
      <c r="I103" s="50" t="str">
        <f t="shared" si="62"/>
        <v/>
      </c>
      <c r="J103" s="50" t="str">
        <f t="shared" si="63"/>
        <v/>
      </c>
      <c r="K103" s="50" t="str">
        <f t="shared" si="64"/>
        <v/>
      </c>
      <c r="L103" s="50" t="str">
        <f t="shared" si="65"/>
        <v/>
      </c>
      <c r="M103" s="50" t="str">
        <f t="shared" si="66"/>
        <v/>
      </c>
      <c r="N103" s="50" t="str">
        <f t="shared" si="67"/>
        <v/>
      </c>
      <c r="O103" s="50" t="str">
        <f t="shared" si="68"/>
        <v/>
      </c>
      <c r="P103" s="50" t="str">
        <f t="shared" si="69"/>
        <v/>
      </c>
      <c r="Q103" s="50" t="str">
        <f t="shared" si="70"/>
        <v/>
      </c>
      <c r="R103" s="50" t="str">
        <f t="shared" si="71"/>
        <v/>
      </c>
      <c r="AA103" s="4"/>
    </row>
    <row r="104" spans="1:28" s="48" customFormat="1">
      <c r="A104" s="82">
        <v>43279.833333333336</v>
      </c>
      <c r="B104" s="61" t="s">
        <v>88</v>
      </c>
      <c r="C104" s="39" t="s">
        <v>5</v>
      </c>
      <c r="D104" s="39" t="s">
        <v>28</v>
      </c>
      <c r="E104" s="23"/>
      <c r="F104" s="49"/>
      <c r="G104" s="50" t="str">
        <f t="shared" si="60"/>
        <v/>
      </c>
      <c r="H104" s="50" t="str">
        <f t="shared" si="61"/>
        <v/>
      </c>
      <c r="I104" s="50" t="str">
        <f t="shared" si="62"/>
        <v/>
      </c>
      <c r="J104" s="50" t="str">
        <f t="shared" si="63"/>
        <v/>
      </c>
      <c r="K104" s="50" t="str">
        <f t="shared" si="64"/>
        <v/>
      </c>
      <c r="L104" s="50" t="str">
        <f t="shared" si="65"/>
        <v/>
      </c>
      <c r="M104" s="50" t="str">
        <f t="shared" si="66"/>
        <v/>
      </c>
      <c r="N104" s="50" t="str">
        <f t="shared" si="67"/>
        <v/>
      </c>
      <c r="O104" s="50" t="str">
        <f t="shared" si="68"/>
        <v/>
      </c>
      <c r="P104" s="50" t="str">
        <f t="shared" si="69"/>
        <v/>
      </c>
      <c r="Q104" s="50" t="str">
        <f t="shared" si="70"/>
        <v/>
      </c>
      <c r="R104" s="50" t="str">
        <f t="shared" si="71"/>
        <v/>
      </c>
      <c r="AA104" s="4"/>
    </row>
    <row r="105" spans="1:28" s="48" customFormat="1">
      <c r="A105" s="82">
        <v>43279.833333333336</v>
      </c>
      <c r="B105" s="61" t="s">
        <v>88</v>
      </c>
      <c r="C105" s="39" t="s">
        <v>82</v>
      </c>
      <c r="D105" s="39" t="s">
        <v>83</v>
      </c>
      <c r="E105" s="23"/>
      <c r="F105" s="49"/>
      <c r="G105" s="50" t="str">
        <f t="shared" si="60"/>
        <v/>
      </c>
      <c r="H105" s="50" t="str">
        <f t="shared" si="61"/>
        <v/>
      </c>
      <c r="I105" s="50" t="str">
        <f t="shared" si="62"/>
        <v/>
      </c>
      <c r="J105" s="50" t="str">
        <f t="shared" si="63"/>
        <v/>
      </c>
      <c r="K105" s="50" t="str">
        <f t="shared" si="64"/>
        <v/>
      </c>
      <c r="L105" s="50" t="str">
        <f t="shared" si="65"/>
        <v/>
      </c>
      <c r="M105" s="50" t="str">
        <f t="shared" si="66"/>
        <v/>
      </c>
      <c r="N105" s="50" t="str">
        <f t="shared" si="67"/>
        <v/>
      </c>
      <c r="O105" s="50" t="str">
        <f t="shared" si="68"/>
        <v/>
      </c>
      <c r="P105" s="50" t="str">
        <f t="shared" si="69"/>
        <v/>
      </c>
      <c r="Q105" s="50" t="str">
        <f t="shared" si="70"/>
        <v/>
      </c>
      <c r="R105" s="50" t="str">
        <f t="shared" si="71"/>
        <v/>
      </c>
      <c r="AA105" s="4"/>
    </row>
    <row r="106" spans="1:28">
      <c r="A106" s="32"/>
      <c r="B106" s="6"/>
      <c r="C106" s="34"/>
      <c r="D106" s="34"/>
      <c r="AA106" s="4"/>
      <c r="AB106" s="1"/>
    </row>
    <row r="107" spans="1:28" ht="15.75" customHeight="1" thickBot="1">
      <c r="A107" s="35"/>
      <c r="B107" s="36"/>
      <c r="C107" s="37"/>
      <c r="D107" s="37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9"/>
      <c r="AB107" s="1"/>
    </row>
    <row r="108" spans="1:28" ht="21" customHeight="1" thickBot="1">
      <c r="A108" s="92" t="s">
        <v>61</v>
      </c>
      <c r="B108" s="93"/>
      <c r="C108" s="93"/>
      <c r="D108" s="93"/>
      <c r="E108" s="93"/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4"/>
      <c r="AB108" s="1"/>
    </row>
    <row r="109" spans="1:28">
      <c r="A109" s="32"/>
      <c r="B109" s="6"/>
      <c r="C109" s="34"/>
      <c r="D109" s="34"/>
      <c r="AA109" s="4"/>
      <c r="AB109" s="1"/>
    </row>
    <row r="110" spans="1:28">
      <c r="A110" s="32"/>
      <c r="B110" s="6"/>
      <c r="C110" s="34"/>
      <c r="D110" s="34"/>
      <c r="AA110" s="4"/>
      <c r="AB110" s="1"/>
    </row>
    <row r="111" spans="1:28">
      <c r="A111" s="82">
        <v>43281.666666666664</v>
      </c>
      <c r="B111" s="38"/>
      <c r="C111" s="39"/>
      <c r="D111" s="39"/>
      <c r="E111" s="49"/>
      <c r="F111" s="49"/>
      <c r="G111" s="50" t="str">
        <f t="shared" ref="G111:G118" si="72">IF(OR(E111="",F111=""),"",IF(E111&gt;F111,"1",IF(E111&lt;F111,"2","X")))</f>
        <v/>
      </c>
      <c r="H111" s="50" t="str">
        <f t="shared" ref="H111:H118" si="73">IF(OR(E111="",F111=""),"",IF(AND(E111&gt;0,F111&gt;0),"GOL","NOGOL"))</f>
        <v/>
      </c>
      <c r="I111" s="50" t="str">
        <f t="shared" ref="I111:I118" si="74">IF(OR(E111="",F111=""),"",IF(INT((E111+F111)/2)=(E111+F111)/2,"PARI","DISPARI"))</f>
        <v/>
      </c>
      <c r="J111" s="50" t="str">
        <f t="shared" ref="J111:J118" si="75">IF(OR(E111="",F111=""),"",IF(E111+F111&gt;1,"OVER","UNDER"))</f>
        <v/>
      </c>
      <c r="K111" s="50" t="str">
        <f t="shared" ref="K111:K118" si="76">IF(OR(E111="",F111=""),"",IF(E111+F111&gt;2,"OVER","UNDER"))</f>
        <v/>
      </c>
      <c r="L111" s="50" t="str">
        <f t="shared" ref="L111:L118" si="77">IF(OR(E111="",F111=""),"",IF(E111+F111&gt;3,"OVER","UNDER"))</f>
        <v/>
      </c>
      <c r="M111" s="50" t="str">
        <f t="shared" ref="M111:M118" si="78">IF(OR(E111="",F111=""),"",E111+F111)</f>
        <v/>
      </c>
      <c r="N111" s="50" t="str">
        <f t="shared" ref="N111:N118" si="79">IF(OR(E111="",F111=""),"",IF(E111&gt;0,"SI","NO"))</f>
        <v/>
      </c>
      <c r="O111" s="50" t="str">
        <f t="shared" ref="O111:O118" si="80">IF(OR(E111="",F111=""),"",IF(F111&gt;0,"SI","NO"))</f>
        <v/>
      </c>
      <c r="P111" s="50" t="str">
        <f t="shared" ref="P111:P118" si="81">IF(OR(E111="",F111=""),"",E111-F111)</f>
        <v/>
      </c>
      <c r="Q111" s="50" t="str">
        <f t="shared" ref="Q111:Q118" si="82">IF(AND(E111="",F111=""),"",CONCATENATE(G111,"+",H111))</f>
        <v/>
      </c>
      <c r="R111" s="50" t="str">
        <f t="shared" ref="R111:R118" si="83">IF(AND(E111="",F111=""),"",CONCATENATE(G111,"+",K111))</f>
        <v/>
      </c>
      <c r="AA111" s="4"/>
      <c r="AB111" s="1"/>
    </row>
    <row r="112" spans="1:28">
      <c r="A112" s="82">
        <v>43281.833333333336</v>
      </c>
      <c r="B112" s="38"/>
      <c r="C112" s="39"/>
      <c r="D112" s="39"/>
      <c r="E112" s="49"/>
      <c r="F112" s="49"/>
      <c r="G112" s="50" t="str">
        <f t="shared" si="72"/>
        <v/>
      </c>
      <c r="H112" s="50" t="str">
        <f t="shared" si="73"/>
        <v/>
      </c>
      <c r="I112" s="50" t="str">
        <f t="shared" si="74"/>
        <v/>
      </c>
      <c r="J112" s="50" t="str">
        <f t="shared" si="75"/>
        <v/>
      </c>
      <c r="K112" s="50" t="str">
        <f t="shared" si="76"/>
        <v/>
      </c>
      <c r="L112" s="50" t="str">
        <f t="shared" si="77"/>
        <v/>
      </c>
      <c r="M112" s="50" t="str">
        <f t="shared" si="78"/>
        <v/>
      </c>
      <c r="N112" s="50" t="str">
        <f t="shared" si="79"/>
        <v/>
      </c>
      <c r="O112" s="50" t="str">
        <f t="shared" si="80"/>
        <v/>
      </c>
      <c r="P112" s="50" t="str">
        <f t="shared" si="81"/>
        <v/>
      </c>
      <c r="Q112" s="50" t="str">
        <f t="shared" si="82"/>
        <v/>
      </c>
      <c r="R112" s="50" t="str">
        <f t="shared" si="83"/>
        <v/>
      </c>
      <c r="AA112" s="4"/>
      <c r="AB112" s="1"/>
    </row>
    <row r="113" spans="1:28">
      <c r="A113" s="82">
        <v>43282.666666666664</v>
      </c>
      <c r="B113" s="38"/>
      <c r="C113" s="39"/>
      <c r="D113" s="39"/>
      <c r="E113" s="49"/>
      <c r="F113" s="49"/>
      <c r="G113" s="50" t="str">
        <f t="shared" si="72"/>
        <v/>
      </c>
      <c r="H113" s="50" t="str">
        <f t="shared" si="73"/>
        <v/>
      </c>
      <c r="I113" s="50" t="str">
        <f t="shared" si="74"/>
        <v/>
      </c>
      <c r="J113" s="50" t="str">
        <f t="shared" si="75"/>
        <v/>
      </c>
      <c r="K113" s="50" t="str">
        <f t="shared" si="76"/>
        <v/>
      </c>
      <c r="L113" s="50" t="str">
        <f t="shared" si="77"/>
        <v/>
      </c>
      <c r="M113" s="50" t="str">
        <f t="shared" si="78"/>
        <v/>
      </c>
      <c r="N113" s="50" t="str">
        <f t="shared" si="79"/>
        <v/>
      </c>
      <c r="O113" s="50" t="str">
        <f t="shared" si="80"/>
        <v/>
      </c>
      <c r="P113" s="50" t="str">
        <f t="shared" si="81"/>
        <v/>
      </c>
      <c r="Q113" s="50" t="str">
        <f t="shared" si="82"/>
        <v/>
      </c>
      <c r="R113" s="50" t="str">
        <f t="shared" si="83"/>
        <v/>
      </c>
      <c r="AA113" s="4"/>
      <c r="AB113" s="1"/>
    </row>
    <row r="114" spans="1:28">
      <c r="A114" s="82">
        <v>43282.833333333336</v>
      </c>
      <c r="B114" s="38"/>
      <c r="C114" s="39"/>
      <c r="D114" s="39"/>
      <c r="E114" s="49"/>
      <c r="F114" s="49"/>
      <c r="G114" s="50" t="str">
        <f t="shared" si="72"/>
        <v/>
      </c>
      <c r="H114" s="50" t="str">
        <f t="shared" si="73"/>
        <v/>
      </c>
      <c r="I114" s="50" t="str">
        <f t="shared" si="74"/>
        <v/>
      </c>
      <c r="J114" s="50" t="str">
        <f t="shared" si="75"/>
        <v/>
      </c>
      <c r="K114" s="50" t="str">
        <f t="shared" si="76"/>
        <v/>
      </c>
      <c r="L114" s="50" t="str">
        <f t="shared" si="77"/>
        <v/>
      </c>
      <c r="M114" s="50" t="str">
        <f t="shared" si="78"/>
        <v/>
      </c>
      <c r="N114" s="50" t="str">
        <f t="shared" si="79"/>
        <v/>
      </c>
      <c r="O114" s="50" t="str">
        <f t="shared" si="80"/>
        <v/>
      </c>
      <c r="P114" s="50" t="str">
        <f t="shared" si="81"/>
        <v/>
      </c>
      <c r="Q114" s="50" t="str">
        <f t="shared" si="82"/>
        <v/>
      </c>
      <c r="R114" s="50" t="str">
        <f t="shared" si="83"/>
        <v/>
      </c>
      <c r="AA114" s="4"/>
      <c r="AB114" s="1"/>
    </row>
    <row r="115" spans="1:28">
      <c r="A115" s="82">
        <v>43283.666666666664</v>
      </c>
      <c r="B115" s="38"/>
      <c r="C115" s="39"/>
      <c r="D115" s="39"/>
      <c r="E115" s="49"/>
      <c r="F115" s="49"/>
      <c r="G115" s="50" t="str">
        <f t="shared" si="72"/>
        <v/>
      </c>
      <c r="H115" s="50" t="str">
        <f t="shared" si="73"/>
        <v/>
      </c>
      <c r="I115" s="50" t="str">
        <f t="shared" si="74"/>
        <v/>
      </c>
      <c r="J115" s="50" t="str">
        <f t="shared" si="75"/>
        <v/>
      </c>
      <c r="K115" s="50" t="str">
        <f t="shared" si="76"/>
        <v/>
      </c>
      <c r="L115" s="50" t="str">
        <f t="shared" si="77"/>
        <v/>
      </c>
      <c r="M115" s="50" t="str">
        <f t="shared" si="78"/>
        <v/>
      </c>
      <c r="N115" s="50" t="str">
        <f t="shared" si="79"/>
        <v/>
      </c>
      <c r="O115" s="50" t="str">
        <f t="shared" si="80"/>
        <v/>
      </c>
      <c r="P115" s="50" t="str">
        <f t="shared" si="81"/>
        <v/>
      </c>
      <c r="Q115" s="50" t="str">
        <f t="shared" si="82"/>
        <v/>
      </c>
      <c r="R115" s="50" t="str">
        <f t="shared" si="83"/>
        <v/>
      </c>
      <c r="AA115" s="4"/>
      <c r="AB115" s="1"/>
    </row>
    <row r="116" spans="1:28">
      <c r="A116" s="82">
        <v>43283.833333333336</v>
      </c>
      <c r="B116" s="38"/>
      <c r="C116" s="39"/>
      <c r="D116" s="39"/>
      <c r="E116" s="49"/>
      <c r="F116" s="49"/>
      <c r="G116" s="50" t="str">
        <f t="shared" si="72"/>
        <v/>
      </c>
      <c r="H116" s="50" t="str">
        <f t="shared" si="73"/>
        <v/>
      </c>
      <c r="I116" s="50" t="str">
        <f t="shared" si="74"/>
        <v/>
      </c>
      <c r="J116" s="50" t="str">
        <f t="shared" si="75"/>
        <v/>
      </c>
      <c r="K116" s="50" t="str">
        <f t="shared" si="76"/>
        <v/>
      </c>
      <c r="L116" s="50" t="str">
        <f t="shared" si="77"/>
        <v/>
      </c>
      <c r="M116" s="50" t="str">
        <f t="shared" si="78"/>
        <v/>
      </c>
      <c r="N116" s="50" t="str">
        <f t="shared" si="79"/>
        <v/>
      </c>
      <c r="O116" s="50" t="str">
        <f t="shared" si="80"/>
        <v/>
      </c>
      <c r="P116" s="50" t="str">
        <f t="shared" si="81"/>
        <v/>
      </c>
      <c r="Q116" s="50" t="str">
        <f t="shared" si="82"/>
        <v/>
      </c>
      <c r="R116" s="50" t="str">
        <f t="shared" si="83"/>
        <v/>
      </c>
      <c r="AA116" s="4"/>
      <c r="AB116" s="1"/>
    </row>
    <row r="117" spans="1:28">
      <c r="A117" s="82">
        <v>43284.666666666664</v>
      </c>
      <c r="B117" s="38"/>
      <c r="C117" s="39"/>
      <c r="D117" s="39"/>
      <c r="E117" s="49"/>
      <c r="F117" s="49"/>
      <c r="G117" s="50" t="str">
        <f t="shared" si="72"/>
        <v/>
      </c>
      <c r="H117" s="50" t="str">
        <f t="shared" si="73"/>
        <v/>
      </c>
      <c r="I117" s="50" t="str">
        <f t="shared" si="74"/>
        <v/>
      </c>
      <c r="J117" s="50" t="str">
        <f t="shared" si="75"/>
        <v/>
      </c>
      <c r="K117" s="50" t="str">
        <f t="shared" si="76"/>
        <v/>
      </c>
      <c r="L117" s="50" t="str">
        <f t="shared" si="77"/>
        <v/>
      </c>
      <c r="M117" s="50" t="str">
        <f t="shared" si="78"/>
        <v/>
      </c>
      <c r="N117" s="50" t="str">
        <f t="shared" si="79"/>
        <v/>
      </c>
      <c r="O117" s="50" t="str">
        <f t="shared" si="80"/>
        <v/>
      </c>
      <c r="P117" s="50" t="str">
        <f t="shared" si="81"/>
        <v/>
      </c>
      <c r="Q117" s="50" t="str">
        <f t="shared" si="82"/>
        <v/>
      </c>
      <c r="R117" s="50" t="str">
        <f t="shared" si="83"/>
        <v/>
      </c>
      <c r="AA117" s="4"/>
      <c r="AB117" s="1"/>
    </row>
    <row r="118" spans="1:28">
      <c r="A118" s="82">
        <v>43284.833333333336</v>
      </c>
      <c r="B118" s="38"/>
      <c r="C118" s="39"/>
      <c r="D118" s="39"/>
      <c r="E118" s="49"/>
      <c r="F118" s="49"/>
      <c r="G118" s="50" t="str">
        <f t="shared" si="72"/>
        <v/>
      </c>
      <c r="H118" s="50" t="str">
        <f t="shared" si="73"/>
        <v/>
      </c>
      <c r="I118" s="50" t="str">
        <f t="shared" si="74"/>
        <v/>
      </c>
      <c r="J118" s="50" t="str">
        <f t="shared" si="75"/>
        <v/>
      </c>
      <c r="K118" s="50" t="str">
        <f t="shared" si="76"/>
        <v/>
      </c>
      <c r="L118" s="50" t="str">
        <f t="shared" si="77"/>
        <v/>
      </c>
      <c r="M118" s="50" t="str">
        <f t="shared" si="78"/>
        <v/>
      </c>
      <c r="N118" s="50" t="str">
        <f t="shared" si="79"/>
        <v/>
      </c>
      <c r="O118" s="50" t="str">
        <f t="shared" si="80"/>
        <v/>
      </c>
      <c r="P118" s="50" t="str">
        <f t="shared" si="81"/>
        <v/>
      </c>
      <c r="Q118" s="50" t="str">
        <f t="shared" si="82"/>
        <v/>
      </c>
      <c r="R118" s="50" t="str">
        <f t="shared" si="83"/>
        <v/>
      </c>
      <c r="AA118" s="4"/>
      <c r="AB118" s="1"/>
    </row>
    <row r="119" spans="1:28">
      <c r="A119" s="32"/>
      <c r="B119" s="6"/>
      <c r="C119" s="34"/>
      <c r="D119" s="34"/>
      <c r="AA119" s="4"/>
      <c r="AB119" s="1"/>
    </row>
    <row r="120" spans="1:28" ht="15.75" customHeight="1" thickBot="1">
      <c r="A120" s="35"/>
      <c r="B120" s="36"/>
      <c r="C120" s="37"/>
      <c r="D120" s="37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9"/>
      <c r="AB120" s="1"/>
    </row>
    <row r="121" spans="1:28" ht="21" customHeight="1" thickBot="1">
      <c r="A121" s="92" t="s">
        <v>62</v>
      </c>
      <c r="B121" s="93"/>
      <c r="C121" s="93"/>
      <c r="D121" s="93"/>
      <c r="E121" s="93"/>
      <c r="F121" s="93"/>
      <c r="G121" s="93"/>
      <c r="H121" s="93"/>
      <c r="I121" s="93"/>
      <c r="J121" s="93"/>
      <c r="K121" s="93"/>
      <c r="L121" s="93"/>
      <c r="M121" s="93"/>
      <c r="N121" s="93"/>
      <c r="O121" s="93"/>
      <c r="P121" s="93"/>
      <c r="Q121" s="93"/>
      <c r="R121" s="93"/>
      <c r="S121" s="93"/>
      <c r="T121" s="93"/>
      <c r="U121" s="93"/>
      <c r="V121" s="93"/>
      <c r="W121" s="93"/>
      <c r="X121" s="93"/>
      <c r="Y121" s="93"/>
      <c r="Z121" s="93"/>
      <c r="AA121" s="94"/>
      <c r="AB121" s="1"/>
    </row>
    <row r="122" spans="1:28">
      <c r="A122" s="32"/>
      <c r="B122" s="6"/>
      <c r="C122" s="34"/>
      <c r="D122" s="34"/>
      <c r="AA122" s="4"/>
      <c r="AB122" s="1"/>
    </row>
    <row r="123" spans="1:28">
      <c r="A123" s="32"/>
      <c r="B123" s="6"/>
      <c r="C123" s="34"/>
      <c r="D123" s="34"/>
      <c r="AA123" s="4"/>
      <c r="AB123" s="1"/>
    </row>
    <row r="124" spans="1:28">
      <c r="A124" s="82">
        <v>43287.666666666664</v>
      </c>
      <c r="B124" s="41"/>
      <c r="C124" s="39"/>
      <c r="D124" s="39"/>
      <c r="E124" s="49"/>
      <c r="F124" s="49"/>
      <c r="G124" s="50" t="str">
        <f t="shared" ref="G124:G127" si="84">IF(OR(E124="",F124=""),"",IF(E124&gt;F124,"1",IF(E124&lt;F124,"2","X")))</f>
        <v/>
      </c>
      <c r="H124" s="50" t="str">
        <f t="shared" ref="H124:H127" si="85">IF(OR(E124="",F124=""),"",IF(AND(E124&gt;0,F124&gt;0),"GOL","NOGOL"))</f>
        <v/>
      </c>
      <c r="I124" s="50" t="str">
        <f t="shared" ref="I124:I127" si="86">IF(OR(E124="",F124=""),"",IF(INT((E124+F124)/2)=(E124+F124)/2,"PARI","DISPARI"))</f>
        <v/>
      </c>
      <c r="J124" s="50" t="str">
        <f t="shared" ref="J124:J127" si="87">IF(OR(E124="",F124=""),"",IF(E124+F124&gt;1,"OVER","UNDER"))</f>
        <v/>
      </c>
      <c r="K124" s="50" t="str">
        <f t="shared" ref="K124:K127" si="88">IF(OR(E124="",F124=""),"",IF(E124+F124&gt;2,"OVER","UNDER"))</f>
        <v/>
      </c>
      <c r="L124" s="50" t="str">
        <f t="shared" ref="L124:L127" si="89">IF(OR(E124="",F124=""),"",IF(E124+F124&gt;3,"OVER","UNDER"))</f>
        <v/>
      </c>
      <c r="M124" s="50" t="str">
        <f t="shared" ref="M124:M127" si="90">IF(OR(E124="",F124=""),"",E124+F124)</f>
        <v/>
      </c>
      <c r="N124" s="50" t="str">
        <f t="shared" ref="N124:N127" si="91">IF(OR(E124="",F124=""),"",IF(E124&gt;0,"SI","NO"))</f>
        <v/>
      </c>
      <c r="O124" s="50" t="str">
        <f t="shared" ref="O124:O127" si="92">IF(OR(E124="",F124=""),"",IF(F124&gt;0,"SI","NO"))</f>
        <v/>
      </c>
      <c r="P124" s="50" t="str">
        <f t="shared" ref="P124:P127" si="93">IF(OR(E124="",F124=""),"",E124-F124)</f>
        <v/>
      </c>
      <c r="Q124" s="50" t="str">
        <f t="shared" ref="Q124:Q127" si="94">IF(AND(E124="",F124=""),"",CONCATENATE(G124,"+",H124))</f>
        <v/>
      </c>
      <c r="R124" s="50" t="str">
        <f t="shared" ref="R124:R127" si="95">IF(AND(E124="",F124=""),"",CONCATENATE(G124,"+",K124))</f>
        <v/>
      </c>
      <c r="AA124" s="4"/>
      <c r="AB124" s="1"/>
    </row>
    <row r="125" spans="1:28">
      <c r="A125" s="82">
        <v>43287.833333333336</v>
      </c>
      <c r="B125" s="41"/>
      <c r="C125" s="39"/>
      <c r="D125" s="39"/>
      <c r="E125" s="49"/>
      <c r="F125" s="49"/>
      <c r="G125" s="50" t="str">
        <f t="shared" si="84"/>
        <v/>
      </c>
      <c r="H125" s="50" t="str">
        <f t="shared" si="85"/>
        <v/>
      </c>
      <c r="I125" s="50" t="str">
        <f t="shared" si="86"/>
        <v/>
      </c>
      <c r="J125" s="50" t="str">
        <f t="shared" si="87"/>
        <v/>
      </c>
      <c r="K125" s="50" t="str">
        <f t="shared" si="88"/>
        <v/>
      </c>
      <c r="L125" s="50" t="str">
        <f t="shared" si="89"/>
        <v/>
      </c>
      <c r="M125" s="50" t="str">
        <f t="shared" si="90"/>
        <v/>
      </c>
      <c r="N125" s="50" t="str">
        <f t="shared" si="91"/>
        <v/>
      </c>
      <c r="O125" s="50" t="str">
        <f t="shared" si="92"/>
        <v/>
      </c>
      <c r="P125" s="50" t="str">
        <f t="shared" si="93"/>
        <v/>
      </c>
      <c r="Q125" s="50" t="str">
        <f t="shared" si="94"/>
        <v/>
      </c>
      <c r="R125" s="50" t="str">
        <f t="shared" si="95"/>
        <v/>
      </c>
      <c r="AA125" s="4"/>
      <c r="AB125" s="1"/>
    </row>
    <row r="126" spans="1:28">
      <c r="A126" s="82">
        <v>43288.666666666664</v>
      </c>
      <c r="B126" s="41"/>
      <c r="C126" s="39"/>
      <c r="D126" s="39"/>
      <c r="E126" s="49"/>
      <c r="F126" s="49"/>
      <c r="G126" s="50" t="str">
        <f t="shared" si="84"/>
        <v/>
      </c>
      <c r="H126" s="50" t="str">
        <f t="shared" si="85"/>
        <v/>
      </c>
      <c r="I126" s="50" t="str">
        <f t="shared" si="86"/>
        <v/>
      </c>
      <c r="J126" s="50" t="str">
        <f t="shared" si="87"/>
        <v/>
      </c>
      <c r="K126" s="50" t="str">
        <f t="shared" si="88"/>
        <v/>
      </c>
      <c r="L126" s="50" t="str">
        <f t="shared" si="89"/>
        <v/>
      </c>
      <c r="M126" s="50" t="str">
        <f t="shared" si="90"/>
        <v/>
      </c>
      <c r="N126" s="50" t="str">
        <f t="shared" si="91"/>
        <v/>
      </c>
      <c r="O126" s="50" t="str">
        <f t="shared" si="92"/>
        <v/>
      </c>
      <c r="P126" s="50" t="str">
        <f t="shared" si="93"/>
        <v/>
      </c>
      <c r="Q126" s="50" t="str">
        <f t="shared" si="94"/>
        <v/>
      </c>
      <c r="R126" s="50" t="str">
        <f t="shared" si="95"/>
        <v/>
      </c>
      <c r="AA126" s="4"/>
      <c r="AB126" s="1"/>
    </row>
    <row r="127" spans="1:28">
      <c r="A127" s="82">
        <v>43288.833333333336</v>
      </c>
      <c r="B127" s="41"/>
      <c r="C127" s="39"/>
      <c r="D127" s="39"/>
      <c r="E127" s="49"/>
      <c r="F127" s="49"/>
      <c r="G127" s="50" t="str">
        <f t="shared" si="84"/>
        <v/>
      </c>
      <c r="H127" s="50" t="str">
        <f t="shared" si="85"/>
        <v/>
      </c>
      <c r="I127" s="50" t="str">
        <f t="shared" si="86"/>
        <v/>
      </c>
      <c r="J127" s="50" t="str">
        <f t="shared" si="87"/>
        <v/>
      </c>
      <c r="K127" s="50" t="str">
        <f t="shared" si="88"/>
        <v/>
      </c>
      <c r="L127" s="50" t="str">
        <f t="shared" si="89"/>
        <v/>
      </c>
      <c r="M127" s="50" t="str">
        <f t="shared" si="90"/>
        <v/>
      </c>
      <c r="N127" s="50" t="str">
        <f t="shared" si="91"/>
        <v/>
      </c>
      <c r="O127" s="50" t="str">
        <f t="shared" si="92"/>
        <v/>
      </c>
      <c r="P127" s="50" t="str">
        <f t="shared" si="93"/>
        <v/>
      </c>
      <c r="Q127" s="50" t="str">
        <f t="shared" si="94"/>
        <v/>
      </c>
      <c r="R127" s="50" t="str">
        <f t="shared" si="95"/>
        <v/>
      </c>
      <c r="AA127" s="4"/>
      <c r="AB127" s="1"/>
    </row>
    <row r="128" spans="1:28">
      <c r="A128" s="32"/>
      <c r="B128" s="6"/>
      <c r="C128" s="34"/>
      <c r="D128" s="34"/>
      <c r="AA128" s="4"/>
      <c r="AB128" s="1"/>
    </row>
    <row r="129" spans="1:28" ht="15.75" customHeight="1" thickBot="1">
      <c r="A129" s="35"/>
      <c r="B129" s="36"/>
      <c r="C129" s="37"/>
      <c r="D129" s="37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9"/>
      <c r="AB129" s="1"/>
    </row>
    <row r="130" spans="1:28" ht="21" customHeight="1" thickBot="1">
      <c r="A130" s="92" t="s">
        <v>63</v>
      </c>
      <c r="B130" s="93"/>
      <c r="C130" s="93"/>
      <c r="D130" s="93"/>
      <c r="E130" s="93"/>
      <c r="F130" s="93"/>
      <c r="G130" s="93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  <c r="Z130" s="93"/>
      <c r="AA130" s="94"/>
      <c r="AB130" s="1"/>
    </row>
    <row r="131" spans="1:28">
      <c r="A131" s="32"/>
      <c r="B131" s="6"/>
      <c r="C131" s="34"/>
      <c r="D131" s="34"/>
      <c r="AA131" s="4"/>
      <c r="AB131" s="1"/>
    </row>
    <row r="132" spans="1:28">
      <c r="A132" s="82">
        <v>43291.833333333336</v>
      </c>
      <c r="B132" s="42"/>
      <c r="C132" s="39"/>
      <c r="D132" s="39"/>
      <c r="E132" s="49"/>
      <c r="F132" s="49"/>
      <c r="G132" s="50" t="str">
        <f t="shared" ref="G132:G133" si="96">IF(OR(E132="",F132=""),"",IF(E132&gt;F132,"1",IF(E132&lt;F132,"2","X")))</f>
        <v/>
      </c>
      <c r="H132" s="50" t="str">
        <f t="shared" ref="H132:H133" si="97">IF(OR(E132="",F132=""),"",IF(AND(E132&gt;0,F132&gt;0),"GOL","NOGOL"))</f>
        <v/>
      </c>
      <c r="I132" s="50" t="str">
        <f t="shared" ref="I132:I133" si="98">IF(OR(E132="",F132=""),"",IF(INT((E132+F132)/2)=(E132+F132)/2,"PARI","DISPARI"))</f>
        <v/>
      </c>
      <c r="J132" s="50" t="str">
        <f t="shared" ref="J132:J133" si="99">IF(OR(E132="",F132=""),"",IF(E132+F132&gt;1,"OVER","UNDER"))</f>
        <v/>
      </c>
      <c r="K132" s="50" t="str">
        <f t="shared" ref="K132:K133" si="100">IF(OR(E132="",F132=""),"",IF(E132+F132&gt;2,"OVER","UNDER"))</f>
        <v/>
      </c>
      <c r="L132" s="50" t="str">
        <f t="shared" ref="L132:L133" si="101">IF(OR(E132="",F132=""),"",IF(E132+F132&gt;3,"OVER","UNDER"))</f>
        <v/>
      </c>
      <c r="M132" s="50" t="str">
        <f t="shared" ref="M132:M133" si="102">IF(OR(E132="",F132=""),"",E132+F132)</f>
        <v/>
      </c>
      <c r="N132" s="50" t="str">
        <f t="shared" ref="N132:N133" si="103">IF(OR(E132="",F132=""),"",IF(E132&gt;0,"SI","NO"))</f>
        <v/>
      </c>
      <c r="O132" s="50" t="str">
        <f t="shared" ref="O132:O133" si="104">IF(OR(E132="",F132=""),"",IF(F132&gt;0,"SI","NO"))</f>
        <v/>
      </c>
      <c r="P132" s="50" t="str">
        <f t="shared" ref="P132:P133" si="105">IF(OR(E132="",F132=""),"",E132-F132)</f>
        <v/>
      </c>
      <c r="Q132" s="50" t="str">
        <f t="shared" ref="Q132:Q133" si="106">IF(AND(E132="",F132=""),"",CONCATENATE(G132,"+",H132))</f>
        <v/>
      </c>
      <c r="R132" s="50" t="str">
        <f t="shared" ref="R132:R133" si="107">IF(AND(E132="",F132=""),"",CONCATENATE(G132,"+",K132))</f>
        <v/>
      </c>
      <c r="AA132" s="4"/>
      <c r="AB132" s="1"/>
    </row>
    <row r="133" spans="1:28">
      <c r="A133" s="82">
        <v>43292.833333333336</v>
      </c>
      <c r="B133" s="42"/>
      <c r="C133" s="39"/>
      <c r="D133" s="39"/>
      <c r="E133" s="49"/>
      <c r="F133" s="49"/>
      <c r="G133" s="50" t="str">
        <f t="shared" si="96"/>
        <v/>
      </c>
      <c r="H133" s="50" t="str">
        <f t="shared" si="97"/>
        <v/>
      </c>
      <c r="I133" s="50" t="str">
        <f t="shared" si="98"/>
        <v/>
      </c>
      <c r="J133" s="50" t="str">
        <f t="shared" si="99"/>
        <v/>
      </c>
      <c r="K133" s="50" t="str">
        <f t="shared" si="100"/>
        <v/>
      </c>
      <c r="L133" s="50" t="str">
        <f t="shared" si="101"/>
        <v/>
      </c>
      <c r="M133" s="50" t="str">
        <f t="shared" si="102"/>
        <v/>
      </c>
      <c r="N133" s="50" t="str">
        <f t="shared" si="103"/>
        <v/>
      </c>
      <c r="O133" s="50" t="str">
        <f t="shared" si="104"/>
        <v/>
      </c>
      <c r="P133" s="50" t="str">
        <f t="shared" si="105"/>
        <v/>
      </c>
      <c r="Q133" s="50" t="str">
        <f t="shared" si="106"/>
        <v/>
      </c>
      <c r="R133" s="50" t="str">
        <f t="shared" si="107"/>
        <v/>
      </c>
      <c r="AA133" s="4"/>
      <c r="AB133" s="1"/>
    </row>
    <row r="134" spans="1:28">
      <c r="A134" s="32"/>
      <c r="B134" s="6"/>
      <c r="C134" s="34"/>
      <c r="D134" s="34"/>
      <c r="AA134" s="4"/>
      <c r="AB134" s="1"/>
    </row>
    <row r="135" spans="1:28" ht="15.75" customHeight="1" thickBot="1">
      <c r="A135" s="35"/>
      <c r="B135" s="36"/>
      <c r="C135" s="37"/>
      <c r="D135" s="37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9"/>
      <c r="AB135" s="1"/>
    </row>
    <row r="136" spans="1:28" ht="21" customHeight="1" thickBot="1">
      <c r="A136" s="92" t="s">
        <v>89</v>
      </c>
      <c r="B136" s="93"/>
      <c r="C136" s="93"/>
      <c r="D136" s="93"/>
      <c r="E136" s="93"/>
      <c r="F136" s="93"/>
      <c r="G136" s="93"/>
      <c r="H136" s="93"/>
      <c r="I136" s="93"/>
      <c r="J136" s="93"/>
      <c r="K136" s="93"/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3"/>
      <c r="W136" s="93"/>
      <c r="X136" s="93"/>
      <c r="Y136" s="93"/>
      <c r="Z136" s="93"/>
      <c r="AA136" s="94"/>
      <c r="AB136" s="1"/>
    </row>
    <row r="137" spans="1:28">
      <c r="A137" s="32"/>
      <c r="B137" s="6"/>
      <c r="C137" s="34"/>
      <c r="D137" s="34"/>
      <c r="AA137" s="4"/>
      <c r="AB137" s="1"/>
    </row>
    <row r="138" spans="1:28" s="52" customFormat="1">
      <c r="A138" s="82">
        <v>43295.666666666664</v>
      </c>
      <c r="B138" s="43"/>
      <c r="C138" s="39"/>
      <c r="D138" s="39"/>
      <c r="E138" s="49"/>
      <c r="F138" s="49"/>
      <c r="G138" s="50" t="str">
        <f>IF(OR(E138="",F138=""),"",IF(E138&gt;F138,"1",IF(E138&lt;F138,"2","X")))</f>
        <v/>
      </c>
      <c r="H138" s="50" t="str">
        <f>IF(OR(E138="",F138=""),"",IF(AND(E138&gt;0,F138&gt;0),"GOL","NOGOL"))</f>
        <v/>
      </c>
      <c r="I138" s="50" t="str">
        <f>IF(OR(E138="",F138=""),"",IF(INT((E138+F138)/2)=(E138+F138)/2,"PARI","DISPARI"))</f>
        <v/>
      </c>
      <c r="J138" s="50" t="str">
        <f>IF(OR(E138="",F138=""),"",IF(E138+F138&gt;1,"OVER","UNDER"))</f>
        <v/>
      </c>
      <c r="K138" s="50" t="str">
        <f>IF(OR(E138="",F138=""),"",IF(E138+F138&gt;2,"OVER","UNDER"))</f>
        <v/>
      </c>
      <c r="L138" s="50" t="str">
        <f>IF(OR(E138="",F138=""),"",IF(E138+F138&gt;3,"OVER","UNDER"))</f>
        <v/>
      </c>
      <c r="M138" s="50" t="str">
        <f>IF(OR(E138="",F138=""),"",E138+F138)</f>
        <v/>
      </c>
      <c r="N138" s="50" t="str">
        <f>IF(OR(E138="",F138=""),"",IF(E138&gt;0,"SI","NO"))</f>
        <v/>
      </c>
      <c r="O138" s="50" t="str">
        <f>IF(OR(E138="",F138=""),"",IF(F138&gt;0,"SI","NO"))</f>
        <v/>
      </c>
      <c r="P138" s="50" t="str">
        <f>IF(OR(E138="",F138=""),"",E138-F138)</f>
        <v/>
      </c>
      <c r="Q138" s="50" t="str">
        <f>IF(AND(E138="",F138=""),"",CONCATENATE(G138,"+",H138))</f>
        <v/>
      </c>
      <c r="R138" s="50" t="str">
        <f>IF(AND(E138="",F138=""),"",CONCATENATE(G138,"+",K138))</f>
        <v/>
      </c>
      <c r="AA138" s="4"/>
    </row>
    <row r="139" spans="1:28">
      <c r="A139" s="82">
        <v>43296.708333333336</v>
      </c>
      <c r="B139" s="43"/>
      <c r="C139" s="39"/>
      <c r="D139" s="39"/>
      <c r="E139" s="49"/>
      <c r="F139" s="49"/>
      <c r="G139" s="50" t="str">
        <f>IF(OR(E139="",F139=""),"",IF(E139&gt;F139,"1",IF(E139&lt;F139,"2","X")))</f>
        <v/>
      </c>
      <c r="H139" s="50" t="str">
        <f>IF(OR(E139="",F139=""),"",IF(AND(E139&gt;0,F139&gt;0),"GOL","NOGOL"))</f>
        <v/>
      </c>
      <c r="I139" s="50" t="str">
        <f>IF(OR(E139="",F139=""),"",IF(INT((E139+F139)/2)=(E139+F139)/2,"PARI","DISPARI"))</f>
        <v/>
      </c>
      <c r="J139" s="50" t="str">
        <f>IF(OR(E139="",F139=""),"",IF(E139+F139&gt;1,"OVER","UNDER"))</f>
        <v/>
      </c>
      <c r="K139" s="50" t="str">
        <f>IF(OR(E139="",F139=""),"",IF(E139+F139&gt;2,"OVER","UNDER"))</f>
        <v/>
      </c>
      <c r="L139" s="50" t="str">
        <f>IF(OR(E139="",F139=""),"",IF(E139+F139&gt;3,"OVER","UNDER"))</f>
        <v/>
      </c>
      <c r="M139" s="50" t="str">
        <f>IF(OR(E139="",F139=""),"",E139+F139)</f>
        <v/>
      </c>
      <c r="N139" s="50" t="str">
        <f>IF(OR(E139="",F139=""),"",IF(E139&gt;0,"SI","NO"))</f>
        <v/>
      </c>
      <c r="O139" s="50" t="str">
        <f>IF(OR(E139="",F139=""),"",IF(F139&gt;0,"SI","NO"))</f>
        <v/>
      </c>
      <c r="P139" s="50" t="str">
        <f>IF(OR(E139="",F139=""),"",E139-F139)</f>
        <v/>
      </c>
      <c r="Q139" s="50" t="str">
        <f>IF(AND(E139="",F139=""),"",CONCATENATE(G139,"+",H139))</f>
        <v/>
      </c>
      <c r="R139" s="50" t="str">
        <f>IF(AND(E139="",F139=""),"",CONCATENATE(G139,"+",K139))</f>
        <v/>
      </c>
      <c r="AA139" s="4"/>
      <c r="AB139" s="1"/>
    </row>
    <row r="140" spans="1:28">
      <c r="A140" s="47"/>
      <c r="AA140" s="4"/>
      <c r="AB140" s="1"/>
    </row>
    <row r="141" spans="1:28" ht="15.75" customHeight="1" thickBot="1">
      <c r="A141" s="7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9"/>
      <c r="AB141" s="1"/>
    </row>
    <row r="142" spans="1:28">
      <c r="AB142" s="1"/>
    </row>
    <row r="143" spans="1:28">
      <c r="AB143" s="44"/>
    </row>
    <row r="144" spans="1:28">
      <c r="AB144" s="44"/>
    </row>
    <row r="145" spans="28:28">
      <c r="AB145" s="44"/>
    </row>
    <row r="146" spans="28:28">
      <c r="AB146" s="44"/>
    </row>
    <row r="147" spans="28:28">
      <c r="AB147" s="44"/>
    </row>
    <row r="148" spans="28:28">
      <c r="AB148" s="44"/>
    </row>
    <row r="149" spans="28:28">
      <c r="AB149" s="44"/>
    </row>
    <row r="150" spans="28:28">
      <c r="AB150" s="44"/>
    </row>
    <row r="151" spans="28:28">
      <c r="AB151" s="44"/>
    </row>
    <row r="152" spans="28:28">
      <c r="AB152" s="44"/>
    </row>
    <row r="153" spans="28:28">
      <c r="AB153" s="44"/>
    </row>
    <row r="154" spans="28:28">
      <c r="AB154" s="44"/>
    </row>
    <row r="155" spans="28:28">
      <c r="AB155" s="44"/>
    </row>
    <row r="156" spans="28:28">
      <c r="AB156" s="44"/>
    </row>
    <row r="157" spans="28:28">
      <c r="AB157" s="44"/>
    </row>
    <row r="158" spans="28:28">
      <c r="AB158" s="44"/>
    </row>
    <row r="159" spans="28:28">
      <c r="AB159" s="44"/>
    </row>
    <row r="160" spans="28:28">
      <c r="AB160" s="44"/>
    </row>
    <row r="161" spans="28:28">
      <c r="AB161" s="44"/>
    </row>
    <row r="162" spans="28:28">
      <c r="AB162" s="44"/>
    </row>
    <row r="163" spans="28:28">
      <c r="AB163" s="44"/>
    </row>
    <row r="164" spans="28:28">
      <c r="AB164" s="44"/>
    </row>
    <row r="165" spans="28:28">
      <c r="AB165" s="44"/>
    </row>
    <row r="166" spans="28:28">
      <c r="AB166" s="44"/>
    </row>
    <row r="167" spans="28:28">
      <c r="AB167" s="44"/>
    </row>
    <row r="168" spans="28:28">
      <c r="AB168" s="44"/>
    </row>
    <row r="169" spans="28:28">
      <c r="AB169" s="44"/>
    </row>
    <row r="170" spans="28:28">
      <c r="AB170" s="44"/>
    </row>
    <row r="171" spans="28:28">
      <c r="AB171" s="44"/>
    </row>
    <row r="172" spans="28:28">
      <c r="AB172" s="44"/>
    </row>
    <row r="173" spans="28:28">
      <c r="AB173" s="44"/>
    </row>
    <row r="174" spans="28:28">
      <c r="AB174" s="44"/>
    </row>
    <row r="175" spans="28:28">
      <c r="AB175" s="44"/>
    </row>
    <row r="176" spans="28:28">
      <c r="AB176" s="44"/>
    </row>
    <row r="177" spans="28:28">
      <c r="AB177" s="44"/>
    </row>
    <row r="178" spans="28:28">
      <c r="AB178" s="44"/>
    </row>
    <row r="179" spans="28:28">
      <c r="AB179" s="44"/>
    </row>
    <row r="180" spans="28:28">
      <c r="AB180" s="44"/>
    </row>
    <row r="181" spans="28:28">
      <c r="AB181" s="44"/>
    </row>
    <row r="182" spans="28:28">
      <c r="AB182" s="44"/>
    </row>
    <row r="183" spans="28:28">
      <c r="AB183" s="44"/>
    </row>
    <row r="184" spans="28:28">
      <c r="AB184" s="44"/>
    </row>
    <row r="185" spans="28:28">
      <c r="AB185" s="44"/>
    </row>
    <row r="186" spans="28:28">
      <c r="AB186" s="44"/>
    </row>
    <row r="187" spans="28:28">
      <c r="AB187" s="44"/>
    </row>
    <row r="188" spans="28:28">
      <c r="AB188" s="44"/>
    </row>
    <row r="189" spans="28:28">
      <c r="AB189" s="44"/>
    </row>
    <row r="190" spans="28:28">
      <c r="AB190" s="44"/>
    </row>
    <row r="191" spans="28:28">
      <c r="AB191" s="44"/>
    </row>
    <row r="192" spans="28:28">
      <c r="AB192" s="44"/>
    </row>
    <row r="193" spans="28:28">
      <c r="AB193" s="44"/>
    </row>
    <row r="194" spans="28:28">
      <c r="AB194" s="44"/>
    </row>
    <row r="195" spans="28:28">
      <c r="AB195" s="44"/>
    </row>
    <row r="196" spans="28:28">
      <c r="AB196" s="44"/>
    </row>
    <row r="197" spans="28:28">
      <c r="AB197" s="44"/>
    </row>
    <row r="198" spans="28:28">
      <c r="AB198" s="44"/>
    </row>
    <row r="199" spans="28:28">
      <c r="AB199" s="44"/>
    </row>
    <row r="200" spans="28:28">
      <c r="AB200" s="44"/>
    </row>
    <row r="201" spans="28:28">
      <c r="AB201" s="44"/>
    </row>
    <row r="202" spans="28:28">
      <c r="AB202" s="44"/>
    </row>
    <row r="203" spans="28:28">
      <c r="AB203" s="44"/>
    </row>
    <row r="204" spans="28:28">
      <c r="AB204" s="44"/>
    </row>
    <row r="205" spans="28:28">
      <c r="AB205" s="44"/>
    </row>
    <row r="206" spans="28:28">
      <c r="AB206" s="44"/>
    </row>
    <row r="207" spans="28:28">
      <c r="AB207" s="44"/>
    </row>
    <row r="208" spans="28:28">
      <c r="AB208" s="44"/>
    </row>
    <row r="209" spans="28:28">
      <c r="AB209" s="44"/>
    </row>
    <row r="210" spans="28:28">
      <c r="AB210" s="44"/>
    </row>
    <row r="211" spans="28:28">
      <c r="AB211" s="44"/>
    </row>
    <row r="212" spans="28:28">
      <c r="AB212" s="44"/>
    </row>
    <row r="213" spans="28:28">
      <c r="AB213" s="44"/>
    </row>
    <row r="214" spans="28:28">
      <c r="AB214" s="44"/>
    </row>
    <row r="215" spans="28:28">
      <c r="AB215" s="44"/>
    </row>
    <row r="216" spans="28:28">
      <c r="AB216" s="44"/>
    </row>
    <row r="217" spans="28:28">
      <c r="AB217" s="44"/>
    </row>
    <row r="218" spans="28:28">
      <c r="AB218" s="44"/>
    </row>
    <row r="219" spans="28:28">
      <c r="AB219" s="44"/>
    </row>
    <row r="220" spans="28:28">
      <c r="AB220" s="44"/>
    </row>
    <row r="221" spans="28:28">
      <c r="AB221" s="44"/>
    </row>
    <row r="222" spans="28:28">
      <c r="AB222" s="44"/>
    </row>
    <row r="223" spans="28:28">
      <c r="AB223" s="44"/>
    </row>
    <row r="224" spans="28:28">
      <c r="AB224" s="44"/>
    </row>
    <row r="225" spans="28:28">
      <c r="AB225" s="44"/>
    </row>
    <row r="226" spans="28:28">
      <c r="AB226" s="44"/>
    </row>
    <row r="227" spans="28:28">
      <c r="AB227" s="44"/>
    </row>
    <row r="228" spans="28:28">
      <c r="AB228" s="44"/>
    </row>
    <row r="229" spans="28:28">
      <c r="AB229" s="44"/>
    </row>
    <row r="230" spans="28:28">
      <c r="AB230" s="44"/>
    </row>
    <row r="231" spans="28:28">
      <c r="AB231" s="44"/>
    </row>
    <row r="232" spans="28:28">
      <c r="AB232" s="44"/>
    </row>
    <row r="233" spans="28:28">
      <c r="AB233" s="44"/>
    </row>
    <row r="234" spans="28:28">
      <c r="AB234" s="44"/>
    </row>
    <row r="235" spans="28:28">
      <c r="AB235" s="44"/>
    </row>
    <row r="236" spans="28:28">
      <c r="AB236" s="44"/>
    </row>
    <row r="237" spans="28:28">
      <c r="AB237" s="44"/>
    </row>
    <row r="238" spans="28:28">
      <c r="AB238" s="44"/>
    </row>
    <row r="239" spans="28:28">
      <c r="AB239" s="44"/>
    </row>
    <row r="240" spans="28:28">
      <c r="AB240" s="44"/>
    </row>
    <row r="241" spans="28:28">
      <c r="AB241" s="44"/>
    </row>
    <row r="242" spans="28:28">
      <c r="AB242" s="44"/>
    </row>
    <row r="243" spans="28:28">
      <c r="AB243" s="44"/>
    </row>
    <row r="244" spans="28:28">
      <c r="AB244" s="44"/>
    </row>
    <row r="245" spans="28:28">
      <c r="AB245" s="44"/>
    </row>
    <row r="246" spans="28:28">
      <c r="AB246" s="44"/>
    </row>
    <row r="247" spans="28:28">
      <c r="AB247" s="44"/>
    </row>
    <row r="248" spans="28:28">
      <c r="AB248" s="44"/>
    </row>
    <row r="249" spans="28:28">
      <c r="AB249" s="44"/>
    </row>
    <row r="250" spans="28:28">
      <c r="AB250" s="44"/>
    </row>
    <row r="251" spans="28:28">
      <c r="AB251" s="44"/>
    </row>
    <row r="252" spans="28:28">
      <c r="AB252" s="44"/>
    </row>
    <row r="253" spans="28:28">
      <c r="AB253" s="44"/>
    </row>
    <row r="254" spans="28:28">
      <c r="AB254" s="44"/>
    </row>
    <row r="255" spans="28:28">
      <c r="AB255" s="44"/>
    </row>
    <row r="256" spans="28:28">
      <c r="AB256" s="44"/>
    </row>
    <row r="257" spans="28:28">
      <c r="AB257" s="44"/>
    </row>
    <row r="258" spans="28:28">
      <c r="AB258" s="44"/>
    </row>
    <row r="259" spans="28:28">
      <c r="AB259" s="44"/>
    </row>
    <row r="260" spans="28:28">
      <c r="AB260" s="44"/>
    </row>
    <row r="261" spans="28:28">
      <c r="AB261" s="44"/>
    </row>
    <row r="262" spans="28:28">
      <c r="AB262" s="44"/>
    </row>
    <row r="263" spans="28:28">
      <c r="AB263" s="44"/>
    </row>
    <row r="264" spans="28:28">
      <c r="AB264" s="44"/>
    </row>
    <row r="265" spans="28:28">
      <c r="AB265" s="44"/>
    </row>
    <row r="266" spans="28:28">
      <c r="AB266" s="44"/>
    </row>
    <row r="267" spans="28:28">
      <c r="AB267" s="44"/>
    </row>
    <row r="268" spans="28:28">
      <c r="AB268" s="44"/>
    </row>
    <row r="269" spans="28:28">
      <c r="AB269" s="44"/>
    </row>
    <row r="270" spans="28:28">
      <c r="AB270" s="44"/>
    </row>
    <row r="271" spans="28:28">
      <c r="AB271" s="44"/>
    </row>
    <row r="272" spans="28:28">
      <c r="AB272" s="44"/>
    </row>
    <row r="273" spans="28:28">
      <c r="AB273" s="44"/>
    </row>
    <row r="274" spans="28:28">
      <c r="AB274" s="44"/>
    </row>
    <row r="275" spans="28:28">
      <c r="AB275" s="44"/>
    </row>
    <row r="276" spans="28:28">
      <c r="AB276" s="44"/>
    </row>
    <row r="277" spans="28:28">
      <c r="AB277" s="44"/>
    </row>
    <row r="278" spans="28:28">
      <c r="AB278" s="44"/>
    </row>
    <row r="279" spans="28:28">
      <c r="AB279" s="44"/>
    </row>
    <row r="280" spans="28:28">
      <c r="AB280" s="44"/>
    </row>
    <row r="281" spans="28:28">
      <c r="AB281" s="44"/>
    </row>
    <row r="282" spans="28:28">
      <c r="AB282" s="44"/>
    </row>
    <row r="283" spans="28:28">
      <c r="AB283" s="44"/>
    </row>
    <row r="284" spans="28:28">
      <c r="AB284" s="44"/>
    </row>
    <row r="285" spans="28:28">
      <c r="AB285" s="44"/>
    </row>
    <row r="286" spans="28:28">
      <c r="AB286" s="44"/>
    </row>
    <row r="287" spans="28:28">
      <c r="AB287" s="44"/>
    </row>
    <row r="288" spans="28:28">
      <c r="AB288" s="44"/>
    </row>
    <row r="289" spans="28:28">
      <c r="AB289" s="44"/>
    </row>
    <row r="290" spans="28:28">
      <c r="AB290" s="44"/>
    </row>
    <row r="291" spans="28:28">
      <c r="AB291" s="44"/>
    </row>
    <row r="292" spans="28:28">
      <c r="AB292" s="44"/>
    </row>
    <row r="293" spans="28:28">
      <c r="AB293" s="44"/>
    </row>
    <row r="294" spans="28:28">
      <c r="AB294" s="44"/>
    </row>
    <row r="295" spans="28:28">
      <c r="AB295" s="44"/>
    </row>
    <row r="296" spans="28:28">
      <c r="AB296" s="44"/>
    </row>
    <row r="297" spans="28:28">
      <c r="AB297" s="44"/>
    </row>
    <row r="298" spans="28:28">
      <c r="AB298" s="44"/>
    </row>
    <row r="299" spans="28:28">
      <c r="AB299" s="44"/>
    </row>
    <row r="300" spans="28:28">
      <c r="AB300" s="44"/>
    </row>
    <row r="301" spans="28:28">
      <c r="AB301" s="44"/>
    </row>
    <row r="302" spans="28:28">
      <c r="AB302" s="44"/>
    </row>
    <row r="303" spans="28:28">
      <c r="AB303" s="44"/>
    </row>
    <row r="304" spans="28:28">
      <c r="AB304" s="44"/>
    </row>
    <row r="305" spans="28:28">
      <c r="AB305" s="44"/>
    </row>
    <row r="306" spans="28:28">
      <c r="AB306" s="44"/>
    </row>
    <row r="307" spans="28:28">
      <c r="AB307" s="44"/>
    </row>
    <row r="308" spans="28:28">
      <c r="AB308" s="44"/>
    </row>
    <row r="309" spans="28:28">
      <c r="AB309" s="44"/>
    </row>
    <row r="310" spans="28:28">
      <c r="AB310" s="44"/>
    </row>
    <row r="311" spans="28:28">
      <c r="AB311" s="44"/>
    </row>
    <row r="312" spans="28:28">
      <c r="AB312" s="44"/>
    </row>
    <row r="313" spans="28:28">
      <c r="AB313" s="44"/>
    </row>
    <row r="314" spans="28:28">
      <c r="AB314" s="44"/>
    </row>
    <row r="315" spans="28:28">
      <c r="AB315" s="44"/>
    </row>
    <row r="316" spans="28:28">
      <c r="AB316" s="44"/>
    </row>
    <row r="317" spans="28:28">
      <c r="AB317" s="44"/>
    </row>
    <row r="318" spans="28:28">
      <c r="AB318" s="44"/>
    </row>
    <row r="319" spans="28:28">
      <c r="AB319" s="44"/>
    </row>
    <row r="320" spans="28:28">
      <c r="AB320" s="44"/>
    </row>
    <row r="321" spans="28:28">
      <c r="AB321" s="44"/>
    </row>
    <row r="322" spans="28:28">
      <c r="AB322" s="44"/>
    </row>
    <row r="323" spans="28:28">
      <c r="AB323" s="44"/>
    </row>
    <row r="324" spans="28:28">
      <c r="AB324" s="44"/>
    </row>
    <row r="325" spans="28:28">
      <c r="AB325" s="44"/>
    </row>
    <row r="326" spans="28:28">
      <c r="AB326" s="44"/>
    </row>
    <row r="327" spans="28:28">
      <c r="AB327" s="44"/>
    </row>
    <row r="328" spans="28:28">
      <c r="AB328" s="44"/>
    </row>
    <row r="329" spans="28:28">
      <c r="AB329" s="44"/>
    </row>
    <row r="330" spans="28:28">
      <c r="AB330" s="44"/>
    </row>
    <row r="331" spans="28:28">
      <c r="AB331" s="44"/>
    </row>
    <row r="332" spans="28:28">
      <c r="AB332" s="44"/>
    </row>
    <row r="333" spans="28:28">
      <c r="AB333" s="44"/>
    </row>
    <row r="334" spans="28:28">
      <c r="AB334" s="44"/>
    </row>
    <row r="335" spans="28:28">
      <c r="AB335" s="44"/>
    </row>
    <row r="336" spans="28:28">
      <c r="AB336" s="44"/>
    </row>
    <row r="337" spans="28:28">
      <c r="AB337" s="44"/>
    </row>
    <row r="338" spans="28:28">
      <c r="AB338" s="44"/>
    </row>
    <row r="339" spans="28:28">
      <c r="AB339" s="44"/>
    </row>
    <row r="340" spans="28:28">
      <c r="AB340" s="44"/>
    </row>
    <row r="341" spans="28:28">
      <c r="AB341" s="44"/>
    </row>
    <row r="342" spans="28:28">
      <c r="AB342" s="44"/>
    </row>
    <row r="343" spans="28:28">
      <c r="AB343" s="44"/>
    </row>
    <row r="344" spans="28:28">
      <c r="AB344" s="44"/>
    </row>
    <row r="345" spans="28:28">
      <c r="AB345" s="44"/>
    </row>
    <row r="346" spans="28:28">
      <c r="AB346" s="44"/>
    </row>
    <row r="347" spans="28:28">
      <c r="AB347" s="44"/>
    </row>
    <row r="348" spans="28:28">
      <c r="AB348" s="44"/>
    </row>
    <row r="349" spans="28:28">
      <c r="AB349" s="44"/>
    </row>
    <row r="350" spans="28:28">
      <c r="AB350" s="44"/>
    </row>
    <row r="351" spans="28:28">
      <c r="AB351" s="44"/>
    </row>
    <row r="352" spans="28:28">
      <c r="AB352" s="44"/>
    </row>
    <row r="353" spans="28:28">
      <c r="AB353" s="44"/>
    </row>
    <row r="354" spans="28:28">
      <c r="AB354" s="44"/>
    </row>
    <row r="355" spans="28:28">
      <c r="AB355" s="44"/>
    </row>
    <row r="356" spans="28:28">
      <c r="AB356" s="44"/>
    </row>
    <row r="357" spans="28:28">
      <c r="AB357" s="44"/>
    </row>
    <row r="358" spans="28:28">
      <c r="AB358" s="44"/>
    </row>
    <row r="359" spans="28:28">
      <c r="AB359" s="44"/>
    </row>
    <row r="360" spans="28:28">
      <c r="AB360" s="44"/>
    </row>
    <row r="361" spans="28:28">
      <c r="AB361" s="44"/>
    </row>
    <row r="362" spans="28:28">
      <c r="AB362" s="44"/>
    </row>
    <row r="363" spans="28:28">
      <c r="AB363" s="44"/>
    </row>
    <row r="364" spans="28:28">
      <c r="AB364" s="44"/>
    </row>
    <row r="365" spans="28:28">
      <c r="AB365" s="44"/>
    </row>
    <row r="366" spans="28:28">
      <c r="AB366" s="44"/>
    </row>
    <row r="367" spans="28:28">
      <c r="AB367" s="44"/>
    </row>
    <row r="368" spans="28:28">
      <c r="AB368" s="44"/>
    </row>
    <row r="369" spans="28:28">
      <c r="AB369" s="44"/>
    </row>
    <row r="370" spans="28:28">
      <c r="AB370" s="44"/>
    </row>
    <row r="371" spans="28:28">
      <c r="AB371" s="44"/>
    </row>
    <row r="372" spans="28:28">
      <c r="AB372" s="44"/>
    </row>
    <row r="373" spans="28:28">
      <c r="AB373" s="44"/>
    </row>
    <row r="374" spans="28:28">
      <c r="AB374" s="44"/>
    </row>
    <row r="375" spans="28:28">
      <c r="AB375" s="44"/>
    </row>
    <row r="376" spans="28:28">
      <c r="AB376" s="44"/>
    </row>
    <row r="377" spans="28:28">
      <c r="AB377" s="44"/>
    </row>
    <row r="378" spans="28:28">
      <c r="AB378" s="44"/>
    </row>
    <row r="379" spans="28:28">
      <c r="AB379" s="44"/>
    </row>
    <row r="380" spans="28:28">
      <c r="AB380" s="44"/>
    </row>
    <row r="381" spans="28:28">
      <c r="AB381" s="44"/>
    </row>
    <row r="382" spans="28:28">
      <c r="AB382" s="44"/>
    </row>
    <row r="383" spans="28:28">
      <c r="AB383" s="44"/>
    </row>
    <row r="384" spans="28:28">
      <c r="AB384" s="44"/>
    </row>
    <row r="385" spans="28:28">
      <c r="AB385" s="44"/>
    </row>
    <row r="386" spans="28:28">
      <c r="AB386" s="44"/>
    </row>
    <row r="387" spans="28:28">
      <c r="AB387" s="44"/>
    </row>
    <row r="388" spans="28:28">
      <c r="AB388" s="44"/>
    </row>
    <row r="389" spans="28:28">
      <c r="AB389" s="44"/>
    </row>
    <row r="390" spans="28:28">
      <c r="AB390" s="44"/>
    </row>
    <row r="391" spans="28:28">
      <c r="AB391" s="44"/>
    </row>
    <row r="392" spans="28:28">
      <c r="AB392" s="44"/>
    </row>
    <row r="393" spans="28:28">
      <c r="AB393" s="44"/>
    </row>
    <row r="394" spans="28:28">
      <c r="AB394" s="44"/>
    </row>
    <row r="395" spans="28:28">
      <c r="AB395" s="44"/>
    </row>
    <row r="396" spans="28:28">
      <c r="AB396" s="44"/>
    </row>
    <row r="397" spans="28:28">
      <c r="AB397" s="44"/>
    </row>
    <row r="398" spans="28:28">
      <c r="AB398" s="44"/>
    </row>
    <row r="399" spans="28:28">
      <c r="AB399" s="44"/>
    </row>
    <row r="400" spans="28:28">
      <c r="AB400" s="44"/>
    </row>
    <row r="401" spans="28:28">
      <c r="AB401" s="44"/>
    </row>
    <row r="402" spans="28:28">
      <c r="AB402" s="44"/>
    </row>
    <row r="403" spans="28:28">
      <c r="AB403" s="44"/>
    </row>
    <row r="404" spans="28:28">
      <c r="AB404" s="44"/>
    </row>
    <row r="405" spans="28:28">
      <c r="AB405" s="44"/>
    </row>
    <row r="406" spans="28:28">
      <c r="AB406" s="44"/>
    </row>
    <row r="407" spans="28:28">
      <c r="AB407" s="44"/>
    </row>
    <row r="408" spans="28:28">
      <c r="AB408" s="44"/>
    </row>
    <row r="409" spans="28:28">
      <c r="AB409" s="44"/>
    </row>
    <row r="410" spans="28:28">
      <c r="AB410" s="44"/>
    </row>
    <row r="411" spans="28:28">
      <c r="AB411" s="44"/>
    </row>
    <row r="412" spans="28:28">
      <c r="AB412" s="44"/>
    </row>
    <row r="413" spans="28:28">
      <c r="AB413" s="44"/>
    </row>
    <row r="414" spans="28:28">
      <c r="AB414" s="44"/>
    </row>
    <row r="415" spans="28:28">
      <c r="AB415" s="44"/>
    </row>
    <row r="416" spans="28:28">
      <c r="AB416" s="44"/>
    </row>
    <row r="417" spans="28:28">
      <c r="AB417" s="44"/>
    </row>
    <row r="418" spans="28:28">
      <c r="AB418" s="44"/>
    </row>
    <row r="419" spans="28:28">
      <c r="AB419" s="44"/>
    </row>
    <row r="420" spans="28:28">
      <c r="AB420" s="44"/>
    </row>
    <row r="421" spans="28:28">
      <c r="AB421" s="44"/>
    </row>
    <row r="422" spans="28:28">
      <c r="AB422" s="44"/>
    </row>
    <row r="423" spans="28:28">
      <c r="AB423" s="44"/>
    </row>
    <row r="424" spans="28:28">
      <c r="AB424" s="44"/>
    </row>
    <row r="425" spans="28:28">
      <c r="AB425" s="44"/>
    </row>
    <row r="426" spans="28:28">
      <c r="AB426" s="44"/>
    </row>
    <row r="427" spans="28:28">
      <c r="AB427" s="44"/>
    </row>
    <row r="428" spans="28:28">
      <c r="AB428" s="44"/>
    </row>
    <row r="429" spans="28:28">
      <c r="AB429" s="44"/>
    </row>
    <row r="430" spans="28:28">
      <c r="AB430" s="44"/>
    </row>
    <row r="431" spans="28:28">
      <c r="AB431" s="44"/>
    </row>
    <row r="432" spans="28:28">
      <c r="AB432" s="44"/>
    </row>
    <row r="433" spans="28:28">
      <c r="AB433" s="44"/>
    </row>
    <row r="434" spans="28:28">
      <c r="AB434" s="44"/>
    </row>
    <row r="435" spans="28:28">
      <c r="AB435" s="44"/>
    </row>
    <row r="436" spans="28:28">
      <c r="AB436" s="44"/>
    </row>
    <row r="437" spans="28:28">
      <c r="AB437" s="44"/>
    </row>
    <row r="438" spans="28:28">
      <c r="AB438" s="44"/>
    </row>
    <row r="439" spans="28:28">
      <c r="AB439" s="44"/>
    </row>
    <row r="440" spans="28:28">
      <c r="AB440" s="44"/>
    </row>
    <row r="441" spans="28:28">
      <c r="AB441" s="44"/>
    </row>
    <row r="442" spans="28:28">
      <c r="AB442" s="44"/>
    </row>
    <row r="443" spans="28:28">
      <c r="AB443" s="44"/>
    </row>
    <row r="444" spans="28:28">
      <c r="AB444" s="44"/>
    </row>
    <row r="445" spans="28:28">
      <c r="AB445" s="44"/>
    </row>
    <row r="446" spans="28:28">
      <c r="AB446" s="44"/>
    </row>
    <row r="447" spans="28:28">
      <c r="AB447" s="44"/>
    </row>
    <row r="448" spans="28:28">
      <c r="AB448" s="44"/>
    </row>
    <row r="449" spans="28:28">
      <c r="AB449" s="44"/>
    </row>
    <row r="450" spans="28:28">
      <c r="AB450" s="44"/>
    </row>
    <row r="451" spans="28:28">
      <c r="AB451" s="44"/>
    </row>
    <row r="452" spans="28:28">
      <c r="AB452" s="44"/>
    </row>
    <row r="453" spans="28:28">
      <c r="AB453" s="44"/>
    </row>
    <row r="454" spans="28:28">
      <c r="AB454" s="44"/>
    </row>
    <row r="455" spans="28:28">
      <c r="AB455" s="44"/>
    </row>
    <row r="456" spans="28:28">
      <c r="AB456" s="44"/>
    </row>
    <row r="457" spans="28:28">
      <c r="AB457" s="44"/>
    </row>
    <row r="458" spans="28:28">
      <c r="AB458" s="44"/>
    </row>
    <row r="459" spans="28:28">
      <c r="AB459" s="44"/>
    </row>
    <row r="460" spans="28:28">
      <c r="AB460" s="44"/>
    </row>
    <row r="461" spans="28:28">
      <c r="AB461" s="44"/>
    </row>
    <row r="462" spans="28:28">
      <c r="AB462" s="44"/>
    </row>
    <row r="463" spans="28:28">
      <c r="AB463" s="44"/>
    </row>
    <row r="464" spans="28:28">
      <c r="AB464" s="44"/>
    </row>
    <row r="465" spans="28:28">
      <c r="AB465" s="44"/>
    </row>
    <row r="466" spans="28:28">
      <c r="AB466" s="44"/>
    </row>
    <row r="467" spans="28:28">
      <c r="AB467" s="44"/>
    </row>
    <row r="468" spans="28:28">
      <c r="AB468" s="44"/>
    </row>
    <row r="469" spans="28:28">
      <c r="AB469" s="44"/>
    </row>
    <row r="470" spans="28:28">
      <c r="AB470" s="44"/>
    </row>
    <row r="471" spans="28:28">
      <c r="AB471" s="44"/>
    </row>
    <row r="472" spans="28:28">
      <c r="AB472" s="44"/>
    </row>
    <row r="473" spans="28:28">
      <c r="AB473" s="44"/>
    </row>
    <row r="474" spans="28:28">
      <c r="AB474" s="44"/>
    </row>
    <row r="475" spans="28:28">
      <c r="AB475" s="44"/>
    </row>
    <row r="476" spans="28:28">
      <c r="AB476" s="44"/>
    </row>
    <row r="477" spans="28:28">
      <c r="AB477" s="44"/>
    </row>
    <row r="478" spans="28:28">
      <c r="AB478" s="44"/>
    </row>
    <row r="479" spans="28:28">
      <c r="AB479" s="44"/>
    </row>
    <row r="480" spans="28:28">
      <c r="AB480" s="44"/>
    </row>
    <row r="481" spans="28:28">
      <c r="AB481" s="44"/>
    </row>
    <row r="482" spans="28:28">
      <c r="AB482" s="44"/>
    </row>
    <row r="483" spans="28:28">
      <c r="AB483" s="44"/>
    </row>
    <row r="484" spans="28:28">
      <c r="AB484" s="44"/>
    </row>
    <row r="485" spans="28:28">
      <c r="AB485" s="44"/>
    </row>
    <row r="486" spans="28:28">
      <c r="AB486" s="44"/>
    </row>
    <row r="487" spans="28:28">
      <c r="AB487" s="44"/>
    </row>
    <row r="488" spans="28:28">
      <c r="AB488" s="44"/>
    </row>
    <row r="489" spans="28:28">
      <c r="AB489" s="44"/>
    </row>
    <row r="490" spans="28:28">
      <c r="AB490" s="44"/>
    </row>
    <row r="491" spans="28:28">
      <c r="AB491" s="44"/>
    </row>
    <row r="492" spans="28:28">
      <c r="AB492" s="44"/>
    </row>
    <row r="493" spans="28:28">
      <c r="AB493" s="44"/>
    </row>
    <row r="494" spans="28:28">
      <c r="AB494" s="44"/>
    </row>
    <row r="495" spans="28:28">
      <c r="AB495" s="44"/>
    </row>
    <row r="496" spans="28:28">
      <c r="AB496" s="44"/>
    </row>
    <row r="497" spans="28:28">
      <c r="AB497" s="44"/>
    </row>
    <row r="498" spans="28:28">
      <c r="AB498" s="44"/>
    </row>
    <row r="499" spans="28:28">
      <c r="AB499" s="44"/>
    </row>
    <row r="500" spans="28:28">
      <c r="AB500" s="44"/>
    </row>
    <row r="501" spans="28:28">
      <c r="AB501" s="44"/>
    </row>
    <row r="502" spans="28:28">
      <c r="AB502" s="44"/>
    </row>
    <row r="503" spans="28:28">
      <c r="AB503" s="44"/>
    </row>
    <row r="504" spans="28:28">
      <c r="AB504" s="44"/>
    </row>
    <row r="505" spans="28:28">
      <c r="AB505" s="44"/>
    </row>
    <row r="506" spans="28:28">
      <c r="AB506" s="44"/>
    </row>
    <row r="507" spans="28:28">
      <c r="AB507" s="44"/>
    </row>
    <row r="508" spans="28:28">
      <c r="AB508" s="44"/>
    </row>
    <row r="509" spans="28:28">
      <c r="AB509" s="44"/>
    </row>
    <row r="510" spans="28:28">
      <c r="AB510" s="44"/>
    </row>
    <row r="511" spans="28:28">
      <c r="AB511" s="44"/>
    </row>
    <row r="512" spans="28:28">
      <c r="AB512" s="44"/>
    </row>
    <row r="513" spans="28:28">
      <c r="AB513" s="44"/>
    </row>
    <row r="514" spans="28:28">
      <c r="AB514" s="44"/>
    </row>
    <row r="515" spans="28:28">
      <c r="AB515" s="44"/>
    </row>
    <row r="516" spans="28:28">
      <c r="AB516" s="44"/>
    </row>
    <row r="517" spans="28:28">
      <c r="AB517" s="44"/>
    </row>
    <row r="518" spans="28:28">
      <c r="AB518" s="44"/>
    </row>
    <row r="519" spans="28:28">
      <c r="AB519" s="44"/>
    </row>
    <row r="520" spans="28:28">
      <c r="AB520" s="44"/>
    </row>
    <row r="521" spans="28:28">
      <c r="AB521" s="44"/>
    </row>
    <row r="522" spans="28:28">
      <c r="AB522" s="44"/>
    </row>
    <row r="523" spans="28:28">
      <c r="AB523" s="44"/>
    </row>
    <row r="524" spans="28:28">
      <c r="AB524" s="44"/>
    </row>
    <row r="525" spans="28:28">
      <c r="AB525" s="44"/>
    </row>
    <row r="526" spans="28:28">
      <c r="AB526" s="44"/>
    </row>
    <row r="527" spans="28:28">
      <c r="AB527" s="44"/>
    </row>
    <row r="528" spans="28:28">
      <c r="AB528" s="44"/>
    </row>
    <row r="529" spans="28:28">
      <c r="AB529" s="44"/>
    </row>
    <row r="530" spans="28:28">
      <c r="AB530" s="44"/>
    </row>
    <row r="531" spans="28:28">
      <c r="AB531" s="44"/>
    </row>
    <row r="532" spans="28:28">
      <c r="AB532" s="44"/>
    </row>
    <row r="533" spans="28:28">
      <c r="AB533" s="44"/>
    </row>
    <row r="534" spans="28:28">
      <c r="AB534" s="44"/>
    </row>
    <row r="535" spans="28:28">
      <c r="AB535" s="44"/>
    </row>
    <row r="536" spans="28:28">
      <c r="AB536" s="44"/>
    </row>
    <row r="537" spans="28:28">
      <c r="AB537" s="44"/>
    </row>
    <row r="538" spans="28:28">
      <c r="AB538" s="44"/>
    </row>
    <row r="539" spans="28:28">
      <c r="AB539" s="44"/>
    </row>
    <row r="540" spans="28:28">
      <c r="AB540" s="44"/>
    </row>
    <row r="541" spans="28:28">
      <c r="AB541" s="44"/>
    </row>
    <row r="542" spans="28:28">
      <c r="AB542" s="44"/>
    </row>
    <row r="543" spans="28:28">
      <c r="AB543" s="44"/>
    </row>
    <row r="544" spans="28:28">
      <c r="AB544" s="44"/>
    </row>
    <row r="545" spans="28:28">
      <c r="AB545" s="44"/>
    </row>
    <row r="546" spans="28:28">
      <c r="AB546" s="44"/>
    </row>
    <row r="547" spans="28:28">
      <c r="AB547" s="44"/>
    </row>
    <row r="548" spans="28:28">
      <c r="AB548" s="44"/>
    </row>
    <row r="549" spans="28:28">
      <c r="AB549" s="44"/>
    </row>
    <row r="550" spans="28:28">
      <c r="AB550" s="44"/>
    </row>
    <row r="551" spans="28:28">
      <c r="AB551" s="44"/>
    </row>
    <row r="552" spans="28:28">
      <c r="AB552" s="44"/>
    </row>
    <row r="553" spans="28:28">
      <c r="AB553" s="44"/>
    </row>
    <row r="554" spans="28:28">
      <c r="AB554" s="44"/>
    </row>
    <row r="555" spans="28:28">
      <c r="AB555" s="44"/>
    </row>
    <row r="556" spans="28:28">
      <c r="AB556" s="44"/>
    </row>
    <row r="557" spans="28:28">
      <c r="AB557" s="44"/>
    </row>
    <row r="558" spans="28:28">
      <c r="AB558" s="44"/>
    </row>
    <row r="559" spans="28:28">
      <c r="AB559" s="44"/>
    </row>
    <row r="560" spans="28:28">
      <c r="AB560" s="44"/>
    </row>
    <row r="561" spans="28:28">
      <c r="AB561" s="44"/>
    </row>
    <row r="562" spans="28:28">
      <c r="AB562" s="44"/>
    </row>
    <row r="563" spans="28:28">
      <c r="AB563" s="44"/>
    </row>
    <row r="564" spans="28:28">
      <c r="AB564" s="44"/>
    </row>
    <row r="565" spans="28:28">
      <c r="AB565" s="44"/>
    </row>
    <row r="566" spans="28:28">
      <c r="AB566" s="44"/>
    </row>
    <row r="567" spans="28:28">
      <c r="AB567" s="44"/>
    </row>
    <row r="568" spans="28:28">
      <c r="AB568" s="44"/>
    </row>
    <row r="569" spans="28:28">
      <c r="AB569" s="44"/>
    </row>
    <row r="570" spans="28:28">
      <c r="AB570" s="44"/>
    </row>
    <row r="571" spans="28:28">
      <c r="AB571" s="44"/>
    </row>
    <row r="572" spans="28:28">
      <c r="AB572" s="44"/>
    </row>
    <row r="573" spans="28:28">
      <c r="AB573" s="44"/>
    </row>
    <row r="574" spans="28:28">
      <c r="AB574" s="44"/>
    </row>
    <row r="575" spans="28:28">
      <c r="AB575" s="44"/>
    </row>
    <row r="576" spans="28:28">
      <c r="AB576" s="44"/>
    </row>
    <row r="577" spans="28:28">
      <c r="AB577" s="44"/>
    </row>
    <row r="578" spans="28:28">
      <c r="AB578" s="44"/>
    </row>
    <row r="579" spans="28:28">
      <c r="AB579" s="44"/>
    </row>
    <row r="580" spans="28:28">
      <c r="AB580" s="44"/>
    </row>
    <row r="581" spans="28:28">
      <c r="AB581" s="44"/>
    </row>
    <row r="582" spans="28:28">
      <c r="AB582" s="44"/>
    </row>
    <row r="583" spans="28:28">
      <c r="AB583" s="44"/>
    </row>
    <row r="584" spans="28:28">
      <c r="AB584" s="44"/>
    </row>
    <row r="585" spans="28:28">
      <c r="AB585" s="44"/>
    </row>
    <row r="586" spans="28:28">
      <c r="AB586" s="44"/>
    </row>
    <row r="587" spans="28:28">
      <c r="AB587" s="44"/>
    </row>
    <row r="588" spans="28:28">
      <c r="AB588" s="44"/>
    </row>
    <row r="589" spans="28:28">
      <c r="AB589" s="44"/>
    </row>
    <row r="590" spans="28:28">
      <c r="AB590" s="44"/>
    </row>
    <row r="591" spans="28:28">
      <c r="AB591" s="44"/>
    </row>
    <row r="592" spans="28:28">
      <c r="AB592" s="44"/>
    </row>
    <row r="593" spans="28:28">
      <c r="AB593" s="44"/>
    </row>
    <row r="594" spans="28:28">
      <c r="AB594" s="44"/>
    </row>
    <row r="595" spans="28:28">
      <c r="AB595" s="44"/>
    </row>
    <row r="596" spans="28:28">
      <c r="AB596" s="44"/>
    </row>
    <row r="597" spans="28:28">
      <c r="AB597" s="44"/>
    </row>
    <row r="598" spans="28:28">
      <c r="AB598" s="44"/>
    </row>
    <row r="599" spans="28:28">
      <c r="AB599" s="44"/>
    </row>
    <row r="600" spans="28:28">
      <c r="AB600" s="44"/>
    </row>
    <row r="601" spans="28:28">
      <c r="AB601" s="44"/>
    </row>
    <row r="602" spans="28:28">
      <c r="AB602" s="44"/>
    </row>
    <row r="603" spans="28:28">
      <c r="AB603" s="44"/>
    </row>
    <row r="604" spans="28:28">
      <c r="AB604" s="44"/>
    </row>
    <row r="605" spans="28:28">
      <c r="AB605" s="44"/>
    </row>
    <row r="606" spans="28:28">
      <c r="AB606" s="44"/>
    </row>
    <row r="607" spans="28:28">
      <c r="AB607" s="44"/>
    </row>
    <row r="608" spans="28:28">
      <c r="AB608" s="44"/>
    </row>
    <row r="609" spans="28:28">
      <c r="AB609" s="44"/>
    </row>
    <row r="610" spans="28:28">
      <c r="AB610" s="44"/>
    </row>
    <row r="611" spans="28:28">
      <c r="AB611" s="44"/>
    </row>
    <row r="612" spans="28:28">
      <c r="AB612" s="44"/>
    </row>
    <row r="613" spans="28:28">
      <c r="AB613" s="44"/>
    </row>
    <row r="614" spans="28:28">
      <c r="AB614" s="44"/>
    </row>
    <row r="615" spans="28:28">
      <c r="AB615" s="44"/>
    </row>
    <row r="616" spans="28:28">
      <c r="AB616" s="44"/>
    </row>
    <row r="617" spans="28:28">
      <c r="AB617" s="44"/>
    </row>
    <row r="618" spans="28:28">
      <c r="AB618" s="44"/>
    </row>
    <row r="619" spans="28:28">
      <c r="AB619" s="44"/>
    </row>
    <row r="620" spans="28:28">
      <c r="AB620" s="44"/>
    </row>
    <row r="621" spans="28:28">
      <c r="AB621" s="44"/>
    </row>
    <row r="622" spans="28:28">
      <c r="AB622" s="44"/>
    </row>
    <row r="623" spans="28:28">
      <c r="AB623" s="44"/>
    </row>
    <row r="624" spans="28:28">
      <c r="AB624" s="44"/>
    </row>
    <row r="625" spans="28:28">
      <c r="AB625" s="44"/>
    </row>
    <row r="626" spans="28:28">
      <c r="AB626" s="44"/>
    </row>
    <row r="627" spans="28:28">
      <c r="AB627" s="44"/>
    </row>
    <row r="628" spans="28:28">
      <c r="AB628" s="44"/>
    </row>
    <row r="629" spans="28:28">
      <c r="AB629" s="44"/>
    </row>
    <row r="630" spans="28:28">
      <c r="AB630" s="44"/>
    </row>
    <row r="631" spans="28:28">
      <c r="AB631" s="44"/>
    </row>
    <row r="632" spans="28:28">
      <c r="AB632" s="44"/>
    </row>
    <row r="633" spans="28:28">
      <c r="AB633" s="44"/>
    </row>
    <row r="634" spans="28:28">
      <c r="AB634" s="44"/>
    </row>
    <row r="635" spans="28:28">
      <c r="AB635" s="44"/>
    </row>
    <row r="636" spans="28:28">
      <c r="AB636" s="44"/>
    </row>
    <row r="637" spans="28:28">
      <c r="AB637" s="44"/>
    </row>
    <row r="638" spans="28:28">
      <c r="AB638" s="44"/>
    </row>
    <row r="639" spans="28:28">
      <c r="AB639" s="44"/>
    </row>
    <row r="640" spans="28:28">
      <c r="AB640" s="44"/>
    </row>
    <row r="641" spans="28:28">
      <c r="AB641" s="44"/>
    </row>
    <row r="642" spans="28:28">
      <c r="AB642" s="44"/>
    </row>
    <row r="643" spans="28:28">
      <c r="AB643" s="44"/>
    </row>
    <row r="644" spans="28:28">
      <c r="AB644" s="44"/>
    </row>
    <row r="645" spans="28:28">
      <c r="AB645" s="44"/>
    </row>
    <row r="646" spans="28:28">
      <c r="AB646" s="44"/>
    </row>
    <row r="647" spans="28:28">
      <c r="AB647" s="44"/>
    </row>
    <row r="648" spans="28:28">
      <c r="AB648" s="44"/>
    </row>
    <row r="649" spans="28:28">
      <c r="AB649" s="44"/>
    </row>
    <row r="650" spans="28:28">
      <c r="AB650" s="44"/>
    </row>
    <row r="651" spans="28:28">
      <c r="AB651" s="44"/>
    </row>
    <row r="652" spans="28:28">
      <c r="AB652" s="44"/>
    </row>
    <row r="653" spans="28:28">
      <c r="AB653" s="44"/>
    </row>
    <row r="654" spans="28:28">
      <c r="AB654" s="44"/>
    </row>
    <row r="655" spans="28:28">
      <c r="AB655" s="44"/>
    </row>
    <row r="656" spans="28:28">
      <c r="AB656" s="44"/>
    </row>
    <row r="657" spans="28:28">
      <c r="AB657" s="44"/>
    </row>
    <row r="658" spans="28:28">
      <c r="AB658" s="44"/>
    </row>
    <row r="659" spans="28:28">
      <c r="AB659" s="44"/>
    </row>
    <row r="660" spans="28:28">
      <c r="AB660" s="44"/>
    </row>
    <row r="661" spans="28:28">
      <c r="AB661" s="44"/>
    </row>
    <row r="662" spans="28:28">
      <c r="AB662" s="44"/>
    </row>
    <row r="663" spans="28:28">
      <c r="AB663" s="44"/>
    </row>
    <row r="664" spans="28:28">
      <c r="AB664" s="44"/>
    </row>
    <row r="665" spans="28:28">
      <c r="AB665" s="44"/>
    </row>
    <row r="666" spans="28:28">
      <c r="AB666" s="44"/>
    </row>
    <row r="667" spans="28:28">
      <c r="AB667" s="44"/>
    </row>
    <row r="668" spans="28:28">
      <c r="AB668" s="44"/>
    </row>
    <row r="669" spans="28:28">
      <c r="AB669" s="44"/>
    </row>
    <row r="670" spans="28:28">
      <c r="AB670" s="44"/>
    </row>
    <row r="671" spans="28:28">
      <c r="AB671" s="44"/>
    </row>
    <row r="672" spans="28:28">
      <c r="AB672" s="44"/>
    </row>
    <row r="673" spans="28:28">
      <c r="AB673" s="44"/>
    </row>
    <row r="674" spans="28:28">
      <c r="AB674" s="44"/>
    </row>
    <row r="675" spans="28:28">
      <c r="AB675" s="44"/>
    </row>
    <row r="676" spans="28:28">
      <c r="AB676" s="44"/>
    </row>
    <row r="677" spans="28:28">
      <c r="AB677" s="44"/>
    </row>
    <row r="678" spans="28:28">
      <c r="AB678" s="44"/>
    </row>
    <row r="679" spans="28:28">
      <c r="AB679" s="44"/>
    </row>
    <row r="680" spans="28:28">
      <c r="AB680" s="44"/>
    </row>
    <row r="681" spans="28:28">
      <c r="AB681" s="44"/>
    </row>
    <row r="682" spans="28:28">
      <c r="AB682" s="44"/>
    </row>
    <row r="683" spans="28:28">
      <c r="AB683" s="44"/>
    </row>
    <row r="684" spans="28:28">
      <c r="AB684" s="44"/>
    </row>
    <row r="685" spans="28:28">
      <c r="AB685" s="44"/>
    </row>
    <row r="686" spans="28:28">
      <c r="AB686" s="44"/>
    </row>
    <row r="687" spans="28:28">
      <c r="AB687" s="44"/>
    </row>
    <row r="688" spans="28:28">
      <c r="AB688" s="44"/>
    </row>
    <row r="689" spans="28:28">
      <c r="AB689" s="44"/>
    </row>
    <row r="690" spans="28:28">
      <c r="AB690" s="44"/>
    </row>
    <row r="691" spans="28:28">
      <c r="AB691" s="44"/>
    </row>
    <row r="692" spans="28:28">
      <c r="AB692" s="44"/>
    </row>
    <row r="693" spans="28:28">
      <c r="AB693" s="44"/>
    </row>
    <row r="694" spans="28:28">
      <c r="AB694" s="44"/>
    </row>
    <row r="695" spans="28:28">
      <c r="AB695" s="44"/>
    </row>
    <row r="696" spans="28:28">
      <c r="AB696" s="44"/>
    </row>
    <row r="697" spans="28:28">
      <c r="AB697" s="44"/>
    </row>
    <row r="698" spans="28:28">
      <c r="AB698" s="44"/>
    </row>
    <row r="699" spans="28:28">
      <c r="AB699" s="44"/>
    </row>
    <row r="700" spans="28:28">
      <c r="AB700" s="44"/>
    </row>
    <row r="701" spans="28:28">
      <c r="AB701" s="44"/>
    </row>
    <row r="702" spans="28:28">
      <c r="AB702" s="44"/>
    </row>
    <row r="703" spans="28:28">
      <c r="AB703" s="44"/>
    </row>
    <row r="704" spans="28:28">
      <c r="AB704" s="44"/>
    </row>
    <row r="705" spans="28:28">
      <c r="AB705" s="44"/>
    </row>
    <row r="706" spans="28:28">
      <c r="AB706" s="44"/>
    </row>
    <row r="707" spans="28:28">
      <c r="AB707" s="44"/>
    </row>
    <row r="708" spans="28:28">
      <c r="AB708" s="44"/>
    </row>
    <row r="709" spans="28:28">
      <c r="AB709" s="44"/>
    </row>
    <row r="710" spans="28:28">
      <c r="AB710" s="44"/>
    </row>
    <row r="711" spans="28:28">
      <c r="AB711" s="44"/>
    </row>
    <row r="712" spans="28:28">
      <c r="AB712" s="44"/>
    </row>
    <row r="713" spans="28:28">
      <c r="AB713" s="44"/>
    </row>
    <row r="714" spans="28:28">
      <c r="AB714" s="44"/>
    </row>
    <row r="715" spans="28:28">
      <c r="AB715" s="44"/>
    </row>
    <row r="716" spans="28:28">
      <c r="AB716" s="44"/>
    </row>
    <row r="717" spans="28:28">
      <c r="AB717" s="44"/>
    </row>
    <row r="718" spans="28:28">
      <c r="AB718" s="44"/>
    </row>
    <row r="719" spans="28:28">
      <c r="AB719" s="44"/>
    </row>
    <row r="720" spans="28:28">
      <c r="AB720" s="44"/>
    </row>
    <row r="721" spans="28:28">
      <c r="AB721" s="44"/>
    </row>
    <row r="722" spans="28:28">
      <c r="AB722" s="44"/>
    </row>
    <row r="723" spans="28:28">
      <c r="AB723" s="44"/>
    </row>
    <row r="724" spans="28:28">
      <c r="AB724" s="44"/>
    </row>
    <row r="725" spans="28:28">
      <c r="AB725" s="44"/>
    </row>
    <row r="726" spans="28:28">
      <c r="AB726" s="44"/>
    </row>
    <row r="727" spans="28:28">
      <c r="AB727" s="44"/>
    </row>
    <row r="728" spans="28:28">
      <c r="AB728" s="44"/>
    </row>
    <row r="729" spans="28:28">
      <c r="AB729" s="44"/>
    </row>
    <row r="730" spans="28:28">
      <c r="AB730" s="44"/>
    </row>
    <row r="731" spans="28:28">
      <c r="AB731" s="44"/>
    </row>
    <row r="732" spans="28:28">
      <c r="AB732" s="44"/>
    </row>
    <row r="733" spans="28:28">
      <c r="AB733" s="44"/>
    </row>
    <row r="734" spans="28:28">
      <c r="AB734" s="44"/>
    </row>
    <row r="735" spans="28:28">
      <c r="AB735" s="44"/>
    </row>
    <row r="736" spans="28:28">
      <c r="AB736" s="44"/>
    </row>
    <row r="737" spans="28:28">
      <c r="AB737" s="44"/>
    </row>
    <row r="738" spans="28:28">
      <c r="AB738" s="44"/>
    </row>
    <row r="739" spans="28:28">
      <c r="AB739" s="44"/>
    </row>
    <row r="740" spans="28:28">
      <c r="AB740" s="44"/>
    </row>
    <row r="741" spans="28:28">
      <c r="AB741" s="44"/>
    </row>
    <row r="742" spans="28:28">
      <c r="AB742" s="44"/>
    </row>
    <row r="743" spans="28:28">
      <c r="AB743" s="44"/>
    </row>
    <row r="744" spans="28:28">
      <c r="AB744" s="44"/>
    </row>
    <row r="745" spans="28:28">
      <c r="AB745" s="44"/>
    </row>
    <row r="746" spans="28:28">
      <c r="AB746" s="44"/>
    </row>
    <row r="747" spans="28:28">
      <c r="AB747" s="44"/>
    </row>
    <row r="748" spans="28:28">
      <c r="AB748" s="44"/>
    </row>
    <row r="749" spans="28:28">
      <c r="AB749" s="44"/>
    </row>
    <row r="750" spans="28:28">
      <c r="AB750" s="44"/>
    </row>
    <row r="751" spans="28:28">
      <c r="AB751" s="44"/>
    </row>
    <row r="752" spans="28:28">
      <c r="AB752" s="44"/>
    </row>
    <row r="753" spans="28:28">
      <c r="AB753" s="44"/>
    </row>
    <row r="754" spans="28:28">
      <c r="AB754" s="44"/>
    </row>
    <row r="755" spans="28:28">
      <c r="AB755" s="44"/>
    </row>
    <row r="756" spans="28:28">
      <c r="AB756" s="44"/>
    </row>
    <row r="757" spans="28:28">
      <c r="AB757" s="44"/>
    </row>
    <row r="758" spans="28:28">
      <c r="AB758" s="44"/>
    </row>
    <row r="759" spans="28:28">
      <c r="AB759" s="44"/>
    </row>
    <row r="760" spans="28:28">
      <c r="AB760" s="44"/>
    </row>
    <row r="761" spans="28:28">
      <c r="AB761" s="44"/>
    </row>
    <row r="762" spans="28:28">
      <c r="AB762" s="44"/>
    </row>
    <row r="763" spans="28:28">
      <c r="AB763" s="44"/>
    </row>
    <row r="764" spans="28:28">
      <c r="AB764" s="44"/>
    </row>
    <row r="765" spans="28:28">
      <c r="AB765" s="44"/>
    </row>
    <row r="766" spans="28:28">
      <c r="AB766" s="44"/>
    </row>
    <row r="767" spans="28:28">
      <c r="AB767" s="44"/>
    </row>
    <row r="768" spans="28:28">
      <c r="AB768" s="44"/>
    </row>
    <row r="769" spans="28:28">
      <c r="AB769" s="44"/>
    </row>
    <row r="770" spans="28:28">
      <c r="AB770" s="44"/>
    </row>
    <row r="771" spans="28:28">
      <c r="AB771" s="44"/>
    </row>
    <row r="772" spans="28:28">
      <c r="AB772" s="44"/>
    </row>
    <row r="773" spans="28:28">
      <c r="AB773" s="44"/>
    </row>
    <row r="774" spans="28:28">
      <c r="AB774" s="44"/>
    </row>
    <row r="775" spans="28:28">
      <c r="AB775" s="44"/>
    </row>
    <row r="776" spans="28:28">
      <c r="AB776" s="44"/>
    </row>
    <row r="777" spans="28:28">
      <c r="AB777" s="44"/>
    </row>
    <row r="778" spans="28:28">
      <c r="AB778" s="44"/>
    </row>
    <row r="779" spans="28:28">
      <c r="AB779" s="44"/>
    </row>
    <row r="780" spans="28:28">
      <c r="AB780" s="44"/>
    </row>
    <row r="781" spans="28:28">
      <c r="AB781" s="44"/>
    </row>
    <row r="782" spans="28:28">
      <c r="AB782" s="44"/>
    </row>
    <row r="783" spans="28:28">
      <c r="AB783" s="44"/>
    </row>
    <row r="784" spans="28:28">
      <c r="AB784" s="44"/>
    </row>
    <row r="785" spans="28:28">
      <c r="AB785" s="44"/>
    </row>
    <row r="786" spans="28:28">
      <c r="AB786" s="44"/>
    </row>
    <row r="787" spans="28:28">
      <c r="AB787" s="44"/>
    </row>
    <row r="788" spans="28:28">
      <c r="AB788" s="44"/>
    </row>
    <row r="789" spans="28:28">
      <c r="AB789" s="44"/>
    </row>
    <row r="790" spans="28:28">
      <c r="AB790" s="44"/>
    </row>
    <row r="791" spans="28:28">
      <c r="AB791" s="44"/>
    </row>
    <row r="792" spans="28:28">
      <c r="AB792" s="44"/>
    </row>
    <row r="793" spans="28:28">
      <c r="AB793" s="44"/>
    </row>
    <row r="794" spans="28:28">
      <c r="AB794" s="44"/>
    </row>
    <row r="795" spans="28:28">
      <c r="AB795" s="44"/>
    </row>
    <row r="796" spans="28:28">
      <c r="AB796" s="44"/>
    </row>
    <row r="797" spans="28:28">
      <c r="AB797" s="44"/>
    </row>
    <row r="798" spans="28:28">
      <c r="AB798" s="44"/>
    </row>
    <row r="799" spans="28:28">
      <c r="AB799" s="44"/>
    </row>
    <row r="800" spans="28:28">
      <c r="AB800" s="44"/>
    </row>
    <row r="801" spans="28:28">
      <c r="AB801" s="44"/>
    </row>
    <row r="802" spans="28:28">
      <c r="AB802" s="44"/>
    </row>
    <row r="803" spans="28:28">
      <c r="AB803" s="44"/>
    </row>
    <row r="804" spans="28:28">
      <c r="AB804" s="44"/>
    </row>
    <row r="805" spans="28:28">
      <c r="AB805" s="44"/>
    </row>
    <row r="806" spans="28:28">
      <c r="AB806" s="44"/>
    </row>
    <row r="807" spans="28:28">
      <c r="AB807" s="44"/>
    </row>
    <row r="808" spans="28:28">
      <c r="AB808" s="44"/>
    </row>
    <row r="809" spans="28:28">
      <c r="AB809" s="44"/>
    </row>
    <row r="810" spans="28:28">
      <c r="AB810" s="44"/>
    </row>
    <row r="811" spans="28:28">
      <c r="AB811" s="44"/>
    </row>
    <row r="812" spans="28:28">
      <c r="AB812" s="44"/>
    </row>
    <row r="813" spans="28:28">
      <c r="AB813" s="44"/>
    </row>
    <row r="814" spans="28:28">
      <c r="AB814" s="44"/>
    </row>
    <row r="815" spans="28:28">
      <c r="AB815" s="44"/>
    </row>
    <row r="816" spans="28:28">
      <c r="AB816" s="44"/>
    </row>
    <row r="817" spans="28:28">
      <c r="AB817" s="44"/>
    </row>
    <row r="818" spans="28:28">
      <c r="AB818" s="44"/>
    </row>
    <row r="819" spans="28:28">
      <c r="AB819" s="44"/>
    </row>
    <row r="820" spans="28:28">
      <c r="AB820" s="44"/>
    </row>
    <row r="821" spans="28:28">
      <c r="AB821" s="44"/>
    </row>
    <row r="822" spans="28:28">
      <c r="AB822" s="44"/>
    </row>
    <row r="823" spans="28:28">
      <c r="AB823" s="44"/>
    </row>
    <row r="824" spans="28:28">
      <c r="AB824" s="44"/>
    </row>
    <row r="825" spans="28:28">
      <c r="AB825" s="44"/>
    </row>
    <row r="826" spans="28:28">
      <c r="AB826" s="44"/>
    </row>
    <row r="827" spans="28:28">
      <c r="AB827" s="44"/>
    </row>
    <row r="828" spans="28:28">
      <c r="AB828" s="44"/>
    </row>
    <row r="829" spans="28:28">
      <c r="AB829" s="44"/>
    </row>
    <row r="830" spans="28:28">
      <c r="AB830" s="44"/>
    </row>
    <row r="831" spans="28:28">
      <c r="AB831" s="44"/>
    </row>
    <row r="832" spans="28:28">
      <c r="AB832" s="44"/>
    </row>
    <row r="833" spans="28:28">
      <c r="AB833" s="44"/>
    </row>
    <row r="834" spans="28:28">
      <c r="AB834" s="44"/>
    </row>
    <row r="835" spans="28:28">
      <c r="AB835" s="44"/>
    </row>
    <row r="836" spans="28:28">
      <c r="AB836" s="44"/>
    </row>
    <row r="837" spans="28:28">
      <c r="AB837" s="44"/>
    </row>
    <row r="838" spans="28:28">
      <c r="AB838" s="44"/>
    </row>
    <row r="839" spans="28:28">
      <c r="AB839" s="44"/>
    </row>
    <row r="840" spans="28:28">
      <c r="AB840" s="44"/>
    </row>
    <row r="841" spans="28:28">
      <c r="AB841" s="44"/>
    </row>
    <row r="842" spans="28:28">
      <c r="AB842" s="44"/>
    </row>
    <row r="843" spans="28:28">
      <c r="AB843" s="44"/>
    </row>
    <row r="844" spans="28:28">
      <c r="AB844" s="44"/>
    </row>
    <row r="845" spans="28:28">
      <c r="AB845" s="44"/>
    </row>
    <row r="846" spans="28:28">
      <c r="AB846" s="44"/>
    </row>
    <row r="847" spans="28:28">
      <c r="AB847" s="44"/>
    </row>
    <row r="848" spans="28:28">
      <c r="AB848" s="44"/>
    </row>
    <row r="849" spans="28:28">
      <c r="AB849" s="44"/>
    </row>
    <row r="850" spans="28:28">
      <c r="AB850" s="44"/>
    </row>
    <row r="851" spans="28:28">
      <c r="AB851" s="44"/>
    </row>
    <row r="852" spans="28:28">
      <c r="AB852" s="44"/>
    </row>
    <row r="853" spans="28:28">
      <c r="AB853" s="44"/>
    </row>
    <row r="854" spans="28:28">
      <c r="AB854" s="44"/>
    </row>
    <row r="855" spans="28:28">
      <c r="AB855" s="44"/>
    </row>
    <row r="856" spans="28:28">
      <c r="AB856" s="44"/>
    </row>
    <row r="857" spans="28:28">
      <c r="AB857" s="44"/>
    </row>
    <row r="858" spans="28:28">
      <c r="AB858" s="44"/>
    </row>
    <row r="859" spans="28:28">
      <c r="AB859" s="44"/>
    </row>
    <row r="860" spans="28:28">
      <c r="AB860" s="44"/>
    </row>
    <row r="861" spans="28:28">
      <c r="AB861" s="44"/>
    </row>
    <row r="862" spans="28:28">
      <c r="AB862" s="44"/>
    </row>
    <row r="863" spans="28:28">
      <c r="AB863" s="44"/>
    </row>
    <row r="864" spans="28:28">
      <c r="AB864" s="44"/>
    </row>
    <row r="865" spans="28:28">
      <c r="AB865" s="44"/>
    </row>
    <row r="866" spans="28:28">
      <c r="AB866" s="44"/>
    </row>
    <row r="867" spans="28:28">
      <c r="AB867" s="44"/>
    </row>
    <row r="868" spans="28:28">
      <c r="AB868" s="44"/>
    </row>
    <row r="869" spans="28:28">
      <c r="AB869" s="44"/>
    </row>
    <row r="870" spans="28:28">
      <c r="AB870" s="44"/>
    </row>
    <row r="871" spans="28:28">
      <c r="AB871" s="44"/>
    </row>
    <row r="872" spans="28:28">
      <c r="AB872" s="44"/>
    </row>
    <row r="873" spans="28:28">
      <c r="AB873" s="44"/>
    </row>
    <row r="874" spans="28:28">
      <c r="AB874" s="44"/>
    </row>
    <row r="875" spans="28:28">
      <c r="AB875" s="44"/>
    </row>
    <row r="876" spans="28:28">
      <c r="AB876" s="44"/>
    </row>
    <row r="877" spans="28:28">
      <c r="AB877" s="44"/>
    </row>
    <row r="878" spans="28:28">
      <c r="AB878" s="44"/>
    </row>
    <row r="879" spans="28:28">
      <c r="AB879" s="44"/>
    </row>
    <row r="880" spans="28:28">
      <c r="AB880" s="44"/>
    </row>
    <row r="881" spans="28:28">
      <c r="AB881" s="44"/>
    </row>
    <row r="882" spans="28:28">
      <c r="AB882" s="44"/>
    </row>
    <row r="883" spans="28:28">
      <c r="AB883" s="44"/>
    </row>
    <row r="884" spans="28:28">
      <c r="AB884" s="44"/>
    </row>
    <row r="885" spans="28:28">
      <c r="AB885" s="44"/>
    </row>
    <row r="886" spans="28:28">
      <c r="AB886" s="44"/>
    </row>
    <row r="887" spans="28:28">
      <c r="AB887" s="44"/>
    </row>
    <row r="888" spans="28:28">
      <c r="AB888" s="44"/>
    </row>
    <row r="889" spans="28:28">
      <c r="AB889" s="44"/>
    </row>
    <row r="890" spans="28:28">
      <c r="AB890" s="44"/>
    </row>
    <row r="891" spans="28:28">
      <c r="AB891" s="44"/>
    </row>
    <row r="892" spans="28:28">
      <c r="AB892" s="44"/>
    </row>
    <row r="893" spans="28:28">
      <c r="AB893" s="44"/>
    </row>
    <row r="894" spans="28:28">
      <c r="AB894" s="44"/>
    </row>
    <row r="895" spans="28:28">
      <c r="AB895" s="44"/>
    </row>
    <row r="896" spans="28:28">
      <c r="AB896" s="44"/>
    </row>
    <row r="897" spans="28:28">
      <c r="AB897" s="44"/>
    </row>
    <row r="898" spans="28:28">
      <c r="AB898" s="44"/>
    </row>
    <row r="899" spans="28:28">
      <c r="AB899" s="44"/>
    </row>
    <row r="900" spans="28:28">
      <c r="AB900" s="44"/>
    </row>
    <row r="901" spans="28:28">
      <c r="AB901" s="44"/>
    </row>
    <row r="902" spans="28:28">
      <c r="AB902" s="44"/>
    </row>
    <row r="903" spans="28:28">
      <c r="AB903" s="44"/>
    </row>
    <row r="904" spans="28:28">
      <c r="AB904" s="44"/>
    </row>
    <row r="905" spans="28:28">
      <c r="AB905" s="44"/>
    </row>
    <row r="906" spans="28:28">
      <c r="AB906" s="44"/>
    </row>
    <row r="907" spans="28:28">
      <c r="AB907" s="44"/>
    </row>
    <row r="908" spans="28:28">
      <c r="AB908" s="44"/>
    </row>
    <row r="909" spans="28:28">
      <c r="AB909" s="44"/>
    </row>
    <row r="910" spans="28:28">
      <c r="AB910" s="44"/>
    </row>
    <row r="911" spans="28:28">
      <c r="AB911" s="44"/>
    </row>
    <row r="912" spans="28:28">
      <c r="AB912" s="44"/>
    </row>
    <row r="913" spans="28:28">
      <c r="AB913" s="44"/>
    </row>
    <row r="914" spans="28:28">
      <c r="AB914" s="44"/>
    </row>
    <row r="915" spans="28:28">
      <c r="AB915" s="44"/>
    </row>
    <row r="916" spans="28:28">
      <c r="AB916" s="44"/>
    </row>
    <row r="917" spans="28:28">
      <c r="AB917" s="44"/>
    </row>
    <row r="918" spans="28:28">
      <c r="AB918" s="44"/>
    </row>
    <row r="919" spans="28:28">
      <c r="AB919" s="44"/>
    </row>
    <row r="920" spans="28:28">
      <c r="AB920" s="44"/>
    </row>
    <row r="921" spans="28:28">
      <c r="AB921" s="44"/>
    </row>
    <row r="922" spans="28:28">
      <c r="AB922" s="44"/>
    </row>
    <row r="923" spans="28:28">
      <c r="AB923" s="44"/>
    </row>
    <row r="924" spans="28:28">
      <c r="AB924" s="44"/>
    </row>
    <row r="925" spans="28:28">
      <c r="AB925" s="44"/>
    </row>
    <row r="926" spans="28:28">
      <c r="AB926" s="44"/>
    </row>
    <row r="927" spans="28:28">
      <c r="AB927" s="44"/>
    </row>
    <row r="928" spans="28:28">
      <c r="AB928" s="44"/>
    </row>
    <row r="929" spans="28:28">
      <c r="AB929" s="44"/>
    </row>
    <row r="930" spans="28:28">
      <c r="AB930" s="44"/>
    </row>
    <row r="931" spans="28:28">
      <c r="AB931" s="44"/>
    </row>
    <row r="932" spans="28:28">
      <c r="AB932" s="44"/>
    </row>
    <row r="933" spans="28:28">
      <c r="AB933" s="44"/>
    </row>
    <row r="934" spans="28:28">
      <c r="AB934" s="44"/>
    </row>
    <row r="935" spans="28:28">
      <c r="AB935" s="44"/>
    </row>
    <row r="936" spans="28:28">
      <c r="AB936" s="44"/>
    </row>
    <row r="937" spans="28:28">
      <c r="AB937" s="44"/>
    </row>
    <row r="938" spans="28:28">
      <c r="AB938" s="44"/>
    </row>
    <row r="939" spans="28:28">
      <c r="AB939" s="44"/>
    </row>
    <row r="940" spans="28:28">
      <c r="AB940" s="44"/>
    </row>
    <row r="941" spans="28:28">
      <c r="AB941" s="44"/>
    </row>
    <row r="942" spans="28:28">
      <c r="AB942" s="44"/>
    </row>
    <row r="943" spans="28:28">
      <c r="AB943" s="44"/>
    </row>
    <row r="944" spans="28:28">
      <c r="AB944" s="44"/>
    </row>
    <row r="945" spans="28:28">
      <c r="AB945" s="44"/>
    </row>
    <row r="946" spans="28:28">
      <c r="AB946" s="44"/>
    </row>
    <row r="947" spans="28:28">
      <c r="AB947" s="44"/>
    </row>
    <row r="948" spans="28:28">
      <c r="AB948" s="44"/>
    </row>
    <row r="949" spans="28:28">
      <c r="AB949" s="44"/>
    </row>
    <row r="950" spans="28:28">
      <c r="AB950" s="44"/>
    </row>
    <row r="951" spans="28:28">
      <c r="AB951" s="44"/>
    </row>
    <row r="952" spans="28:28">
      <c r="AB952" s="44"/>
    </row>
    <row r="953" spans="28:28">
      <c r="AB953" s="44"/>
    </row>
    <row r="954" spans="28:28">
      <c r="AB954" s="44"/>
    </row>
    <row r="955" spans="28:28">
      <c r="AB955" s="44"/>
    </row>
    <row r="956" spans="28:28">
      <c r="AB956" s="44"/>
    </row>
    <row r="957" spans="28:28">
      <c r="AB957" s="44"/>
    </row>
    <row r="958" spans="28:28">
      <c r="AB958" s="44"/>
    </row>
    <row r="959" spans="28:28">
      <c r="AB959" s="44"/>
    </row>
    <row r="960" spans="28:28">
      <c r="AB960" s="44"/>
    </row>
    <row r="961" spans="28:28">
      <c r="AB961" s="44"/>
    </row>
    <row r="962" spans="28:28">
      <c r="AB962" s="44"/>
    </row>
    <row r="963" spans="28:28">
      <c r="AB963" s="44"/>
    </row>
    <row r="964" spans="28:28">
      <c r="AB964" s="44"/>
    </row>
    <row r="965" spans="28:28">
      <c r="AB965" s="44"/>
    </row>
    <row r="966" spans="28:28">
      <c r="AB966" s="44"/>
    </row>
    <row r="967" spans="28:28">
      <c r="AB967" s="44"/>
    </row>
    <row r="968" spans="28:28">
      <c r="AB968" s="44"/>
    </row>
    <row r="969" spans="28:28">
      <c r="AB969" s="44"/>
    </row>
    <row r="970" spans="28:28">
      <c r="AB970" s="44"/>
    </row>
    <row r="971" spans="28:28">
      <c r="AB971" s="44"/>
    </row>
    <row r="972" spans="28:28">
      <c r="AB972" s="44"/>
    </row>
    <row r="973" spans="28:28">
      <c r="AB973" s="44"/>
    </row>
    <row r="974" spans="28:28">
      <c r="AB974" s="44"/>
    </row>
    <row r="975" spans="28:28">
      <c r="AB975" s="44"/>
    </row>
    <row r="976" spans="28:28">
      <c r="AB976" s="44"/>
    </row>
    <row r="977" spans="28:28">
      <c r="AB977" s="44"/>
    </row>
    <row r="978" spans="28:28">
      <c r="AB978" s="44"/>
    </row>
    <row r="979" spans="28:28">
      <c r="AB979" s="44"/>
    </row>
    <row r="980" spans="28:28">
      <c r="AB980" s="44"/>
    </row>
    <row r="981" spans="28:28">
      <c r="AB981" s="44"/>
    </row>
    <row r="982" spans="28:28">
      <c r="AB982" s="44"/>
    </row>
    <row r="983" spans="28:28">
      <c r="AB983" s="44"/>
    </row>
    <row r="984" spans="28:28">
      <c r="AB984" s="44"/>
    </row>
    <row r="985" spans="28:28">
      <c r="AB985" s="44"/>
    </row>
    <row r="986" spans="28:28">
      <c r="AB986" s="44"/>
    </row>
    <row r="987" spans="28:28">
      <c r="AB987" s="44"/>
    </row>
    <row r="988" spans="28:28">
      <c r="AB988" s="44"/>
    </row>
    <row r="989" spans="28:28">
      <c r="AB989" s="44"/>
    </row>
    <row r="990" spans="28:28">
      <c r="AB990" s="44"/>
    </row>
    <row r="991" spans="28:28">
      <c r="AB991" s="44"/>
    </row>
    <row r="992" spans="28:28">
      <c r="AB992" s="44"/>
    </row>
    <row r="993" spans="28:28">
      <c r="AB993" s="44"/>
    </row>
    <row r="994" spans="28:28">
      <c r="AB994" s="44"/>
    </row>
    <row r="995" spans="28:28">
      <c r="AB995" s="44"/>
    </row>
    <row r="996" spans="28:28">
      <c r="AB996" s="44"/>
    </row>
    <row r="997" spans="28:28">
      <c r="AB997" s="44"/>
    </row>
    <row r="998" spans="28:28">
      <c r="AB998" s="44"/>
    </row>
    <row r="999" spans="28:28">
      <c r="AB999" s="44"/>
    </row>
    <row r="1000" spans="28:28">
      <c r="AB1000" s="44"/>
    </row>
    <row r="1001" spans="28:28">
      <c r="AB1001" s="44"/>
    </row>
    <row r="1002" spans="28:28">
      <c r="AB1002" s="44"/>
    </row>
    <row r="1003" spans="28:28">
      <c r="AB1003" s="44"/>
    </row>
    <row r="1004" spans="28:28">
      <c r="AB1004" s="44"/>
    </row>
    <row r="1005" spans="28:28">
      <c r="AB1005" s="44"/>
    </row>
    <row r="1006" spans="28:28">
      <c r="AB1006" s="44"/>
    </row>
    <row r="1007" spans="28:28">
      <c r="AB1007" s="44"/>
    </row>
    <row r="1008" spans="28:28">
      <c r="AB1008" s="44"/>
    </row>
    <row r="1009" spans="28:28">
      <c r="AB1009" s="44"/>
    </row>
    <row r="1010" spans="28:28">
      <c r="AB1010" s="44"/>
    </row>
    <row r="1011" spans="28:28">
      <c r="AB1011" s="44"/>
    </row>
    <row r="1012" spans="28:28">
      <c r="AB1012" s="44"/>
    </row>
    <row r="1013" spans="28:28">
      <c r="AB1013" s="44"/>
    </row>
    <row r="1014" spans="28:28">
      <c r="AB1014" s="44"/>
    </row>
    <row r="1015" spans="28:28">
      <c r="AB1015" s="44"/>
    </row>
    <row r="1016" spans="28:28">
      <c r="AB1016" s="44"/>
    </row>
    <row r="1017" spans="28:28">
      <c r="AB1017" s="44"/>
    </row>
    <row r="1018" spans="28:28">
      <c r="AB1018" s="44"/>
    </row>
    <row r="1019" spans="28:28">
      <c r="AB1019" s="44"/>
    </row>
  </sheetData>
  <mergeCells count="57">
    <mergeCell ref="A121:AA121"/>
    <mergeCell ref="A130:AA130"/>
    <mergeCell ref="A136:AA136"/>
    <mergeCell ref="A108:AA108"/>
    <mergeCell ref="Q16:Q17"/>
    <mergeCell ref="R17:V17"/>
    <mergeCell ref="O15:P18"/>
    <mergeCell ref="R18:V18"/>
    <mergeCell ref="M36:N36"/>
    <mergeCell ref="M45:N45"/>
    <mergeCell ref="A50:AA50"/>
    <mergeCell ref="M44:N44"/>
    <mergeCell ref="I46:J46"/>
    <mergeCell ref="I45:J45"/>
    <mergeCell ref="I44:J44"/>
    <mergeCell ref="M46:N46"/>
    <mergeCell ref="H4:AA4"/>
    <mergeCell ref="A4:G4"/>
    <mergeCell ref="Q11:V11"/>
    <mergeCell ref="O10:V10"/>
    <mergeCell ref="Q12:V12"/>
    <mergeCell ref="R36:S36"/>
    <mergeCell ref="R37:S37"/>
    <mergeCell ref="R38:S38"/>
    <mergeCell ref="I36:J36"/>
    <mergeCell ref="E36:F36"/>
    <mergeCell ref="E46:F46"/>
    <mergeCell ref="E44:F44"/>
    <mergeCell ref="E45:F45"/>
    <mergeCell ref="M37:N37"/>
    <mergeCell ref="M38:N38"/>
    <mergeCell ref="I42:J42"/>
    <mergeCell ref="E38:F38"/>
    <mergeCell ref="E37:F37"/>
    <mergeCell ref="I37:J37"/>
    <mergeCell ref="I38:J38"/>
    <mergeCell ref="I43:J43"/>
    <mergeCell ref="M43:N43"/>
    <mergeCell ref="M42:N42"/>
    <mergeCell ref="E43:F43"/>
    <mergeCell ref="E42:F42"/>
    <mergeCell ref="A1:AA3"/>
    <mergeCell ref="O12:P12"/>
    <mergeCell ref="O13:P13"/>
    <mergeCell ref="E35:F35"/>
    <mergeCell ref="E34:F34"/>
    <mergeCell ref="A31:AA31"/>
    <mergeCell ref="I34:J34"/>
    <mergeCell ref="M34:N34"/>
    <mergeCell ref="I35:J35"/>
    <mergeCell ref="R16:V16"/>
    <mergeCell ref="R15:V15"/>
    <mergeCell ref="O11:P11"/>
    <mergeCell ref="Q14:V14"/>
    <mergeCell ref="O14:P14"/>
    <mergeCell ref="Q13:V13"/>
    <mergeCell ref="M35:N35"/>
  </mergeCells>
  <dataValidations count="8">
    <dataValidation type="list" allowBlank="1" showErrorMessage="1" sqref="M43:M46">
      <formula1>$D$20:$D$23</formula1>
    </dataValidation>
    <dataValidation type="list" allowBlank="1" showErrorMessage="1" sqref="I43:I46">
      <formula1>$B$20:$B$23</formula1>
    </dataValidation>
    <dataValidation type="list" allowBlank="1" showErrorMessage="1" sqref="M35:M38">
      <formula1>$B$14:$B$17</formula1>
    </dataValidation>
    <dataValidation type="list" allowBlank="1" showErrorMessage="1" sqref="I35:I38">
      <formula1>$D$8:$D$11</formula1>
    </dataValidation>
    <dataValidation type="list" allowBlank="1" showErrorMessage="1" sqref="E35:E38">
      <formula1>$B$8:$B$11</formula1>
    </dataValidation>
    <dataValidation type="list" allowBlank="1" showErrorMessage="1" sqref="E43:E46">
      <formula1>$D$14:$D$17</formula1>
    </dataValidation>
    <dataValidation type="list" allowBlank="1" showErrorMessage="1" sqref="Q35:Q38">
      <formula1>$B$26:$B$29</formula1>
    </dataValidation>
    <dataValidation type="list" allowBlank="1" showInputMessage="1" showErrorMessage="1" sqref="Q43:Q46">
      <formula1>$D$26:$D$29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outlinePr summaryBelow="0" summaryRight="0"/>
  </sheetPr>
  <dimension ref="A1:AB1019"/>
  <sheetViews>
    <sheetView tabSelected="1" workbookViewId="0">
      <selection activeCell="L10" sqref="L10"/>
    </sheetView>
  </sheetViews>
  <sheetFormatPr defaultColWidth="17.28515625" defaultRowHeight="15" customHeight="1"/>
  <cols>
    <col min="1" max="1" width="18.5703125" bestFit="1" customWidth="1"/>
    <col min="2" max="4" width="19" customWidth="1"/>
    <col min="5" max="5" width="6.28515625" customWidth="1"/>
    <col min="6" max="6" width="5.85546875" customWidth="1"/>
    <col min="7" max="7" width="7.42578125" customWidth="1"/>
    <col min="8" max="8" width="8.42578125" customWidth="1"/>
    <col min="9" max="9" width="9.85546875" customWidth="1"/>
    <col min="10" max="12" width="6.28515625" customWidth="1"/>
    <col min="13" max="13" width="5.85546875" customWidth="1"/>
    <col min="14" max="14" width="6.85546875" customWidth="1"/>
    <col min="15" max="16" width="6.7109375" customWidth="1"/>
    <col min="17" max="17" width="14.28515625" customWidth="1"/>
    <col min="18" max="18" width="10" customWidth="1"/>
    <col min="19" max="19" width="7.5703125" customWidth="1"/>
    <col min="20" max="21" width="18.85546875" bestFit="1" customWidth="1"/>
    <col min="22" max="22" width="18.5703125" bestFit="1" customWidth="1"/>
    <col min="23" max="25" width="5.85546875" customWidth="1"/>
    <col min="26" max="28" width="13.28515625" customWidth="1"/>
  </cols>
  <sheetData>
    <row r="1" spans="1:28">
      <c r="A1" s="128" t="s">
        <v>90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30"/>
      <c r="AB1" s="1"/>
    </row>
    <row r="2" spans="1:28" ht="33.75" customHeight="1">
      <c r="A2" s="131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3"/>
      <c r="AB2" s="1"/>
    </row>
    <row r="3" spans="1:28" ht="33.75" customHeight="1" thickBot="1">
      <c r="A3" s="134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6"/>
      <c r="AB3" s="1"/>
    </row>
    <row r="4" spans="1:28" ht="21.75" customHeight="1" thickBot="1">
      <c r="A4" s="92" t="s">
        <v>0</v>
      </c>
      <c r="B4" s="124"/>
      <c r="C4" s="124"/>
      <c r="D4" s="124"/>
      <c r="E4" s="124"/>
      <c r="F4" s="124"/>
      <c r="G4" s="125"/>
      <c r="H4" s="92" t="s">
        <v>1</v>
      </c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5"/>
      <c r="AB4" s="2"/>
    </row>
    <row r="5" spans="1:28">
      <c r="A5" s="3"/>
      <c r="B5" s="1"/>
      <c r="C5" s="1"/>
      <c r="D5" s="1"/>
      <c r="E5" s="1"/>
      <c r="F5" s="1"/>
      <c r="G5" s="4"/>
      <c r="H5" s="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4"/>
      <c r="AB5" s="1"/>
    </row>
    <row r="6" spans="1:28" ht="15.75" customHeight="1" thickBot="1">
      <c r="A6" s="3"/>
      <c r="B6" s="1"/>
      <c r="C6" s="1"/>
      <c r="D6" s="1"/>
      <c r="E6" s="1"/>
      <c r="F6" s="1"/>
      <c r="G6" s="4"/>
      <c r="H6" s="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4"/>
      <c r="AB6" s="1"/>
    </row>
    <row r="7" spans="1:28" ht="19.5" customHeight="1" thickBot="1">
      <c r="A7" s="3"/>
      <c r="B7" s="55" t="s">
        <v>2</v>
      </c>
      <c r="C7" s="69"/>
      <c r="D7" s="55" t="s">
        <v>3</v>
      </c>
      <c r="E7" s="1"/>
      <c r="F7" s="1"/>
      <c r="G7" s="4"/>
      <c r="H7" s="3"/>
      <c r="I7" s="126" t="s">
        <v>17</v>
      </c>
      <c r="J7" s="127"/>
      <c r="K7" s="127"/>
      <c r="L7" s="121"/>
      <c r="M7" s="137"/>
      <c r="N7" s="138"/>
      <c r="O7" s="139"/>
      <c r="P7" s="54"/>
      <c r="Q7" s="54"/>
      <c r="R7" s="1"/>
      <c r="S7" s="1"/>
      <c r="T7" s="1"/>
      <c r="U7" s="1"/>
      <c r="V7" s="126" t="s">
        <v>18</v>
      </c>
      <c r="W7" s="138"/>
      <c r="X7" s="138"/>
      <c r="Y7" s="139"/>
      <c r="Z7" s="145">
        <f>SUM(Z8:Z17)</f>
        <v>0</v>
      </c>
      <c r="AA7" s="1"/>
      <c r="AB7" s="1"/>
    </row>
    <row r="8" spans="1:28" ht="18.75">
      <c r="A8" s="3"/>
      <c r="B8" s="62" t="s">
        <v>67</v>
      </c>
      <c r="C8" s="69"/>
      <c r="D8" s="62" t="s">
        <v>70</v>
      </c>
      <c r="E8" s="1"/>
      <c r="F8" s="1"/>
      <c r="G8" s="4"/>
      <c r="H8" s="3"/>
      <c r="I8" s="126" t="s">
        <v>100</v>
      </c>
      <c r="J8" s="127"/>
      <c r="K8" s="127"/>
      <c r="L8" s="127"/>
      <c r="M8" s="140"/>
      <c r="N8" s="141"/>
      <c r="O8" s="141"/>
      <c r="P8" s="141"/>
      <c r="Q8" s="142"/>
      <c r="R8" s="1"/>
      <c r="S8" s="1"/>
      <c r="T8" s="1"/>
      <c r="U8" s="1"/>
      <c r="V8" s="1"/>
      <c r="W8" s="144" t="s">
        <v>93</v>
      </c>
      <c r="X8" s="144"/>
      <c r="Y8" s="144"/>
      <c r="Z8" s="67">
        <f>S70</f>
        <v>0</v>
      </c>
      <c r="AA8" s="4"/>
      <c r="AB8" s="1"/>
    </row>
    <row r="9" spans="1:28" ht="15.75" customHeight="1" thickBot="1">
      <c r="A9" s="3"/>
      <c r="B9" s="63" t="s">
        <v>6</v>
      </c>
      <c r="C9" s="69"/>
      <c r="D9" s="63" t="s">
        <v>71</v>
      </c>
      <c r="E9" s="1"/>
      <c r="F9" s="1"/>
      <c r="G9" s="4"/>
      <c r="H9" s="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44" t="s">
        <v>94</v>
      </c>
      <c r="X9" s="144"/>
      <c r="Y9" s="144"/>
      <c r="Z9" s="67">
        <f>S88</f>
        <v>0</v>
      </c>
      <c r="AA9" s="4"/>
      <c r="AB9" s="1"/>
    </row>
    <row r="10" spans="1:28" ht="15.75" customHeight="1" thickBot="1">
      <c r="A10" s="3"/>
      <c r="B10" s="63" t="s">
        <v>68</v>
      </c>
      <c r="C10" s="69"/>
      <c r="D10" s="63" t="s">
        <v>30</v>
      </c>
      <c r="E10" s="1"/>
      <c r="F10" s="1"/>
      <c r="G10" s="4"/>
      <c r="H10" s="3"/>
      <c r="I10" s="1"/>
      <c r="J10" s="1"/>
      <c r="K10" s="1"/>
      <c r="L10" s="1"/>
      <c r="M10" s="1"/>
      <c r="N10" s="106" t="s">
        <v>7</v>
      </c>
      <c r="O10" s="124"/>
      <c r="P10" s="124"/>
      <c r="Q10" s="124"/>
      <c r="R10" s="124"/>
      <c r="S10" s="124"/>
      <c r="T10" s="124"/>
      <c r="U10" s="125"/>
      <c r="V10" s="1"/>
      <c r="W10" s="144" t="s">
        <v>95</v>
      </c>
      <c r="X10" s="144"/>
      <c r="Y10" s="144"/>
      <c r="Z10" s="67">
        <f>S106</f>
        <v>0</v>
      </c>
      <c r="AA10" s="4"/>
      <c r="AB10" s="1"/>
    </row>
    <row r="11" spans="1:28" ht="15.75" customHeight="1" thickBot="1">
      <c r="A11" s="3"/>
      <c r="B11" s="64" t="s">
        <v>69</v>
      </c>
      <c r="C11" s="69"/>
      <c r="D11" s="64" t="s">
        <v>22</v>
      </c>
      <c r="E11" s="1"/>
      <c r="F11" s="1"/>
      <c r="G11" s="4"/>
      <c r="H11" s="3"/>
      <c r="I11" s="1"/>
      <c r="J11" s="1"/>
      <c r="K11" s="1"/>
      <c r="L11" s="1"/>
      <c r="M11" s="1"/>
      <c r="N11" s="5">
        <v>20</v>
      </c>
      <c r="O11" s="98" t="s">
        <v>99</v>
      </c>
      <c r="P11" s="124"/>
      <c r="Q11" s="124"/>
      <c r="R11" s="124"/>
      <c r="S11" s="124"/>
      <c r="T11" s="124"/>
      <c r="U11" s="125"/>
      <c r="V11" s="1"/>
      <c r="W11" s="144" t="s">
        <v>96</v>
      </c>
      <c r="X11" s="144"/>
      <c r="Y11" s="144"/>
      <c r="Z11" s="67">
        <f>G39+K39+O39+R39+G47+K47+O47+R47</f>
        <v>0</v>
      </c>
      <c r="AA11" s="4"/>
      <c r="AB11" s="1"/>
    </row>
    <row r="12" spans="1:28" ht="15.75" customHeight="1" thickBot="1">
      <c r="A12" s="3"/>
      <c r="B12" s="69"/>
      <c r="C12" s="69"/>
      <c r="D12" s="69"/>
      <c r="E12" s="1"/>
      <c r="F12" s="1"/>
      <c r="G12" s="4"/>
      <c r="H12" s="3"/>
      <c r="I12" s="1"/>
      <c r="J12" s="1"/>
      <c r="K12" s="1"/>
      <c r="L12" s="1"/>
      <c r="M12" s="1"/>
      <c r="N12" s="5">
        <v>15</v>
      </c>
      <c r="O12" s="98" t="s">
        <v>9</v>
      </c>
      <c r="P12" s="124"/>
      <c r="Q12" s="124"/>
      <c r="R12" s="124"/>
      <c r="S12" s="124"/>
      <c r="T12" s="124"/>
      <c r="U12" s="125"/>
      <c r="V12" s="1"/>
      <c r="W12" s="144" t="s">
        <v>97</v>
      </c>
      <c r="X12" s="144"/>
      <c r="Y12" s="144"/>
      <c r="Z12" s="146">
        <f>S119</f>
        <v>0</v>
      </c>
      <c r="AA12" s="4"/>
      <c r="AB12" s="1"/>
    </row>
    <row r="13" spans="1:28" ht="15.75" customHeight="1" thickBot="1">
      <c r="A13" s="3"/>
      <c r="B13" s="55" t="s">
        <v>11</v>
      </c>
      <c r="C13" s="69"/>
      <c r="D13" s="55" t="s">
        <v>12</v>
      </c>
      <c r="E13" s="1"/>
      <c r="F13" s="1"/>
      <c r="G13" s="4"/>
      <c r="H13" s="3"/>
      <c r="I13" s="1"/>
      <c r="J13" s="1"/>
      <c r="K13" s="1"/>
      <c r="L13" s="1"/>
      <c r="M13" s="1"/>
      <c r="N13" s="5">
        <v>5</v>
      </c>
      <c r="O13" s="98" t="s">
        <v>10</v>
      </c>
      <c r="P13" s="99"/>
      <c r="Q13" s="99"/>
      <c r="R13" s="99"/>
      <c r="S13" s="99"/>
      <c r="T13" s="99"/>
      <c r="U13" s="100"/>
      <c r="V13" s="1"/>
      <c r="W13" s="144" t="s">
        <v>98</v>
      </c>
      <c r="X13" s="144"/>
      <c r="Y13" s="144"/>
      <c r="Z13" s="67">
        <f>S128</f>
        <v>0</v>
      </c>
      <c r="AA13" s="4"/>
      <c r="AB13" s="1"/>
    </row>
    <row r="14" spans="1:28" ht="15.75" customHeight="1" thickBot="1">
      <c r="A14" s="3"/>
      <c r="B14" s="62" t="s">
        <v>72</v>
      </c>
      <c r="C14" s="69"/>
      <c r="D14" s="62" t="s">
        <v>75</v>
      </c>
      <c r="E14" s="1"/>
      <c r="F14" s="1"/>
      <c r="G14" s="4"/>
      <c r="H14" s="3"/>
      <c r="I14" s="1"/>
      <c r="J14" s="1"/>
      <c r="K14" s="1"/>
      <c r="L14" s="1"/>
      <c r="M14" s="1"/>
      <c r="N14" s="5">
        <v>8</v>
      </c>
      <c r="O14" s="101" t="s">
        <v>13</v>
      </c>
      <c r="P14" s="102"/>
      <c r="Q14" s="102"/>
      <c r="R14" s="102"/>
      <c r="S14" s="102"/>
      <c r="T14" s="102"/>
      <c r="U14" s="103"/>
      <c r="V14" s="1"/>
      <c r="W14" s="144" t="s">
        <v>63</v>
      </c>
      <c r="X14" s="144"/>
      <c r="Y14" s="144"/>
      <c r="Z14" s="146">
        <f>S134</f>
        <v>0</v>
      </c>
      <c r="AA14" s="4"/>
      <c r="AB14" s="1"/>
    </row>
    <row r="15" spans="1:28" ht="15.75" customHeight="1" thickBot="1">
      <c r="A15" s="3"/>
      <c r="B15" s="63" t="s">
        <v>73</v>
      </c>
      <c r="C15" s="69"/>
      <c r="D15" s="63" t="s">
        <v>15</v>
      </c>
      <c r="E15" s="1"/>
      <c r="F15" s="1"/>
      <c r="G15" s="4"/>
      <c r="H15" s="3"/>
      <c r="I15" s="1"/>
      <c r="J15" s="1"/>
      <c r="K15" s="1"/>
      <c r="L15" s="1"/>
      <c r="M15" s="1"/>
      <c r="N15" s="5">
        <v>10</v>
      </c>
      <c r="O15" s="98" t="s">
        <v>16</v>
      </c>
      <c r="P15" s="99"/>
      <c r="Q15" s="99"/>
      <c r="R15" s="99"/>
      <c r="S15" s="99"/>
      <c r="T15" s="99"/>
      <c r="U15" s="100"/>
      <c r="V15" s="1"/>
      <c r="W15" s="144" t="s">
        <v>89</v>
      </c>
      <c r="X15" s="144"/>
      <c r="Y15" s="144"/>
      <c r="Z15" s="67">
        <f>S140</f>
        <v>0</v>
      </c>
      <c r="AA15" s="4"/>
      <c r="AB15" s="1"/>
    </row>
    <row r="16" spans="1:28" ht="15.75" thickBot="1">
      <c r="A16" s="3"/>
      <c r="B16" s="63" t="s">
        <v>4</v>
      </c>
      <c r="C16" s="69"/>
      <c r="D16" s="63" t="s">
        <v>29</v>
      </c>
      <c r="E16" s="1"/>
      <c r="F16" s="1"/>
      <c r="G16" s="4"/>
      <c r="H16" s="3"/>
      <c r="I16" s="1"/>
      <c r="J16" s="1"/>
      <c r="K16" s="1"/>
      <c r="L16" s="1"/>
      <c r="M16" s="1"/>
      <c r="N16" s="114" t="s">
        <v>19</v>
      </c>
      <c r="O16" s="115"/>
      <c r="P16" s="5">
        <v>3</v>
      </c>
      <c r="Q16" s="98" t="s">
        <v>20</v>
      </c>
      <c r="R16" s="99"/>
      <c r="S16" s="99"/>
      <c r="T16" s="99"/>
      <c r="U16" s="100"/>
      <c r="V16" s="1"/>
      <c r="W16" s="144" t="s">
        <v>91</v>
      </c>
      <c r="X16" s="144"/>
      <c r="Y16" s="144"/>
      <c r="Z16" s="67">
        <f>C39</f>
        <v>0</v>
      </c>
      <c r="AA16" s="4"/>
      <c r="AB16" s="1"/>
    </row>
    <row r="17" spans="1:28" ht="15.75" customHeight="1" thickBot="1">
      <c r="A17" s="3"/>
      <c r="B17" s="64" t="s">
        <v>74</v>
      </c>
      <c r="C17" s="69"/>
      <c r="D17" s="64" t="s">
        <v>76</v>
      </c>
      <c r="E17" s="1"/>
      <c r="F17" s="1"/>
      <c r="G17" s="4"/>
      <c r="H17" s="3"/>
      <c r="I17" s="1"/>
      <c r="J17" s="1"/>
      <c r="K17" s="1"/>
      <c r="L17" s="1"/>
      <c r="M17" s="1"/>
      <c r="N17" s="116"/>
      <c r="O17" s="117"/>
      <c r="P17" s="109">
        <v>0.5</v>
      </c>
      <c r="Q17" s="95" t="s">
        <v>23</v>
      </c>
      <c r="R17" s="96"/>
      <c r="S17" s="96"/>
      <c r="T17" s="96"/>
      <c r="U17" s="97"/>
      <c r="V17" s="1"/>
      <c r="W17" s="144" t="s">
        <v>92</v>
      </c>
      <c r="X17" s="144"/>
      <c r="Y17" s="144"/>
      <c r="Z17" s="67">
        <f>C43</f>
        <v>0</v>
      </c>
      <c r="AA17" s="4"/>
      <c r="AB17" s="1"/>
    </row>
    <row r="18" spans="1:28" ht="15.75" customHeight="1" thickBot="1">
      <c r="A18" s="3"/>
      <c r="B18" s="70"/>
      <c r="C18" s="69"/>
      <c r="D18" s="70"/>
      <c r="E18" s="1"/>
      <c r="F18" s="1"/>
      <c r="G18" s="4"/>
      <c r="H18" s="3"/>
      <c r="I18" s="1"/>
      <c r="J18" s="1"/>
      <c r="K18" s="1"/>
      <c r="L18" s="1"/>
      <c r="M18" s="1"/>
      <c r="N18" s="116"/>
      <c r="O18" s="117"/>
      <c r="P18" s="110"/>
      <c r="Q18" s="111" t="s">
        <v>24</v>
      </c>
      <c r="R18" s="112"/>
      <c r="S18" s="112"/>
      <c r="T18" s="112"/>
      <c r="U18" s="113"/>
      <c r="V18" s="1"/>
      <c r="W18" s="1"/>
      <c r="X18" s="1"/>
      <c r="Y18" s="1"/>
      <c r="Z18" s="1"/>
      <c r="AA18" s="4"/>
      <c r="AB18" s="1"/>
    </row>
    <row r="19" spans="1:28" ht="15.75" customHeight="1" thickBot="1">
      <c r="A19" s="3"/>
      <c r="B19" s="55" t="s">
        <v>26</v>
      </c>
      <c r="C19" s="69"/>
      <c r="D19" s="55" t="s">
        <v>27</v>
      </c>
      <c r="E19" s="1"/>
      <c r="F19" s="1"/>
      <c r="G19" s="4"/>
      <c r="H19" s="3"/>
      <c r="I19" s="1"/>
      <c r="J19" s="1"/>
      <c r="K19" s="1"/>
      <c r="L19" s="1"/>
      <c r="M19" s="1"/>
      <c r="N19" s="118"/>
      <c r="O19" s="119"/>
      <c r="P19" s="5">
        <v>1.5</v>
      </c>
      <c r="Q19" s="98" t="s">
        <v>25</v>
      </c>
      <c r="R19" s="99"/>
      <c r="S19" s="99"/>
      <c r="T19" s="99"/>
      <c r="U19" s="100"/>
      <c r="V19" s="1"/>
      <c r="W19" s="1"/>
      <c r="X19" s="1"/>
      <c r="Y19" s="1"/>
      <c r="Z19" s="1"/>
      <c r="AA19" s="4"/>
      <c r="AB19" s="1"/>
    </row>
    <row r="20" spans="1:28">
      <c r="A20" s="3"/>
      <c r="B20" s="62" t="s">
        <v>77</v>
      </c>
      <c r="C20" s="69"/>
      <c r="D20" s="62" t="s">
        <v>14</v>
      </c>
      <c r="E20" s="1"/>
      <c r="F20" s="1"/>
      <c r="G20" s="4"/>
      <c r="H20" s="3"/>
      <c r="I20" s="1"/>
      <c r="J20" s="1"/>
      <c r="K20" s="1"/>
      <c r="L20" s="1"/>
      <c r="M20" s="1"/>
      <c r="V20" s="1"/>
      <c r="W20" s="1"/>
      <c r="X20" s="1"/>
      <c r="Y20" s="1"/>
      <c r="Z20" s="1"/>
      <c r="AA20" s="4"/>
      <c r="AB20" s="1"/>
    </row>
    <row r="21" spans="1:28">
      <c r="A21" s="3"/>
      <c r="B21" s="63" t="s">
        <v>78</v>
      </c>
      <c r="C21" s="69"/>
      <c r="D21" s="63" t="s">
        <v>80</v>
      </c>
      <c r="E21" s="1"/>
      <c r="F21" s="1"/>
      <c r="G21" s="4"/>
      <c r="H21" s="3"/>
      <c r="I21" s="1"/>
      <c r="J21" s="1"/>
      <c r="K21" s="1"/>
      <c r="L21" s="1"/>
      <c r="M21" s="1"/>
      <c r="V21" s="1"/>
      <c r="W21" s="1"/>
      <c r="X21" s="1"/>
      <c r="Y21" s="1"/>
      <c r="Z21" s="1"/>
      <c r="AA21" s="4"/>
      <c r="AB21" s="1"/>
    </row>
    <row r="22" spans="1:28">
      <c r="A22" s="3"/>
      <c r="B22" s="63" t="s">
        <v>79</v>
      </c>
      <c r="C22" s="69"/>
      <c r="D22" s="63" t="s">
        <v>81</v>
      </c>
      <c r="E22" s="1"/>
      <c r="F22" s="1"/>
      <c r="G22" s="4"/>
      <c r="H22" s="3"/>
      <c r="I22" s="1"/>
      <c r="J22" s="1"/>
      <c r="K22" s="1"/>
      <c r="L22" s="1"/>
      <c r="M22" s="1"/>
      <c r="V22" s="1"/>
      <c r="W22" s="1"/>
      <c r="X22" s="1"/>
      <c r="Y22" s="1"/>
      <c r="Z22" s="1"/>
      <c r="AA22" s="4"/>
      <c r="AB22" s="1"/>
    </row>
    <row r="23" spans="1:28" ht="15.75" customHeight="1" thickBot="1">
      <c r="A23" s="3"/>
      <c r="B23" s="64" t="s">
        <v>8</v>
      </c>
      <c r="C23" s="69"/>
      <c r="D23" s="64" t="s">
        <v>31</v>
      </c>
      <c r="E23" s="1"/>
      <c r="F23" s="1"/>
      <c r="G23" s="4"/>
      <c r="H23" s="3"/>
      <c r="I23" s="1"/>
      <c r="J23" s="1"/>
      <c r="K23" s="1"/>
      <c r="L23" s="1"/>
      <c r="M23" s="1"/>
      <c r="V23" s="1"/>
      <c r="W23" s="1"/>
      <c r="X23" s="1"/>
      <c r="Y23" s="1"/>
      <c r="Z23" s="1"/>
      <c r="AA23" s="4"/>
      <c r="AB23" s="1"/>
    </row>
    <row r="24" spans="1:28" s="52" customFormat="1" ht="15.75" customHeight="1" thickBot="1">
      <c r="A24" s="47"/>
      <c r="B24" s="69"/>
      <c r="C24" s="69"/>
      <c r="D24" s="69"/>
      <c r="G24" s="4"/>
      <c r="H24" s="47"/>
      <c r="AA24" s="4"/>
    </row>
    <row r="25" spans="1:28" s="52" customFormat="1" ht="15.75" customHeight="1" thickBot="1">
      <c r="A25" s="47"/>
      <c r="B25" s="55" t="s">
        <v>65</v>
      </c>
      <c r="C25" s="69"/>
      <c r="D25" s="55" t="s">
        <v>66</v>
      </c>
      <c r="G25" s="4"/>
      <c r="H25" s="47"/>
      <c r="AA25" s="4"/>
    </row>
    <row r="26" spans="1:28" s="52" customFormat="1" ht="15.75" customHeight="1">
      <c r="A26" s="47"/>
      <c r="B26" s="62" t="s">
        <v>28</v>
      </c>
      <c r="C26" s="69"/>
      <c r="D26" s="62" t="s">
        <v>84</v>
      </c>
      <c r="G26" s="4"/>
      <c r="H26" s="47"/>
      <c r="AA26" s="4"/>
    </row>
    <row r="27" spans="1:28" s="52" customFormat="1" ht="15.75" customHeight="1">
      <c r="A27" s="47"/>
      <c r="B27" s="63" t="s">
        <v>5</v>
      </c>
      <c r="C27" s="69"/>
      <c r="D27" s="63" t="s">
        <v>85</v>
      </c>
      <c r="G27" s="4"/>
      <c r="H27" s="47"/>
      <c r="AA27" s="4"/>
    </row>
    <row r="28" spans="1:28" s="52" customFormat="1" ht="15.75" customHeight="1">
      <c r="A28" s="47"/>
      <c r="B28" s="63" t="s">
        <v>82</v>
      </c>
      <c r="C28" s="69"/>
      <c r="D28" s="63" t="s">
        <v>21</v>
      </c>
      <c r="G28" s="4"/>
      <c r="H28" s="47"/>
      <c r="AA28" s="4"/>
    </row>
    <row r="29" spans="1:28" s="52" customFormat="1" ht="15.75" customHeight="1" thickBot="1">
      <c r="A29" s="47"/>
      <c r="B29" s="64" t="s">
        <v>83</v>
      </c>
      <c r="C29" s="69"/>
      <c r="D29" s="64" t="s">
        <v>86</v>
      </c>
      <c r="G29" s="4"/>
      <c r="H29" s="47"/>
      <c r="AA29" s="4"/>
    </row>
    <row r="30" spans="1:28" ht="15.75" customHeight="1" thickBot="1">
      <c r="A30" s="7"/>
      <c r="B30" s="8"/>
      <c r="C30" s="8"/>
      <c r="D30" s="8"/>
      <c r="E30" s="8"/>
      <c r="F30" s="8"/>
      <c r="G30" s="9"/>
      <c r="H30" s="7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9"/>
      <c r="AB30" s="1"/>
    </row>
    <row r="31" spans="1:28" ht="21" customHeight="1" thickBot="1">
      <c r="A31" s="92" t="s">
        <v>32</v>
      </c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4"/>
      <c r="AB31" s="1"/>
    </row>
    <row r="32" spans="1:28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3"/>
      <c r="AB32" s="1"/>
    </row>
    <row r="33" spans="1:28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4"/>
      <c r="AB33" s="1"/>
    </row>
    <row r="34" spans="1:28">
      <c r="A34" s="3"/>
      <c r="B34" s="12" t="s">
        <v>91</v>
      </c>
      <c r="C34" s="14" t="s">
        <v>33</v>
      </c>
      <c r="D34" s="1"/>
      <c r="E34" s="122" t="s">
        <v>2</v>
      </c>
      <c r="F34" s="121"/>
      <c r="G34" s="14" t="s">
        <v>33</v>
      </c>
      <c r="H34" s="1"/>
      <c r="I34" s="122" t="s">
        <v>3</v>
      </c>
      <c r="J34" s="121"/>
      <c r="K34" s="14" t="s">
        <v>33</v>
      </c>
      <c r="L34" s="1"/>
      <c r="M34" s="122" t="s">
        <v>11</v>
      </c>
      <c r="N34" s="121"/>
      <c r="O34" s="14" t="s">
        <v>33</v>
      </c>
      <c r="P34" s="69"/>
      <c r="Q34" s="66" t="s">
        <v>65</v>
      </c>
      <c r="R34" s="14" t="s">
        <v>33</v>
      </c>
      <c r="S34" s="69"/>
      <c r="U34" s="1"/>
      <c r="V34" s="1"/>
      <c r="W34" s="1"/>
      <c r="X34" s="1"/>
      <c r="Y34" s="1"/>
      <c r="Z34" s="1"/>
      <c r="AA34" s="4"/>
      <c r="AB34" s="1"/>
    </row>
    <row r="35" spans="1:28">
      <c r="A35" s="3">
        <v>1</v>
      </c>
      <c r="B35" s="72"/>
      <c r="C35" s="15">
        <f>IF(B35&lt;&gt;rif!B35,0,IF(B35="",0,20))</f>
        <v>0</v>
      </c>
      <c r="D35" s="1">
        <v>1</v>
      </c>
      <c r="E35" s="120"/>
      <c r="F35" s="121"/>
      <c r="G35" s="15">
        <f>IF(E35&lt;&gt;rif!E35,0,IF(E35="",0,5))</f>
        <v>0</v>
      </c>
      <c r="H35" s="1">
        <v>1</v>
      </c>
      <c r="I35" s="120"/>
      <c r="J35" s="121"/>
      <c r="K35" s="15">
        <f>IF(I35&lt;&gt;rif!I35,0,IF(I35="",0,5))</f>
        <v>0</v>
      </c>
      <c r="L35" s="1">
        <v>1</v>
      </c>
      <c r="M35" s="120"/>
      <c r="N35" s="121"/>
      <c r="O35" s="15">
        <f>IF(M35&lt;&gt;rif!M35,0,IF(M35="",0,5))</f>
        <v>0</v>
      </c>
      <c r="P35" s="69">
        <v>1</v>
      </c>
      <c r="Q35" s="67"/>
      <c r="R35" s="15">
        <f>IF(Q35&lt;&gt;rif!Q35,0,IF(Q35="",0,5))</f>
        <v>0</v>
      </c>
      <c r="S35" s="69"/>
      <c r="U35" s="1"/>
      <c r="V35" s="1"/>
      <c r="W35" s="1"/>
      <c r="X35" s="1"/>
      <c r="Y35" s="1"/>
      <c r="Z35" s="1"/>
      <c r="AA35" s="4"/>
      <c r="AB35" s="1"/>
    </row>
    <row r="36" spans="1:28">
      <c r="A36" s="3">
        <v>2</v>
      </c>
      <c r="B36" s="72"/>
      <c r="C36" s="15">
        <f>IF(B36&lt;&gt;rif!B36,0,IF(B36="",0,15))</f>
        <v>0</v>
      </c>
      <c r="D36" s="1">
        <v>2</v>
      </c>
      <c r="E36" s="120"/>
      <c r="F36" s="121"/>
      <c r="G36" s="15">
        <f>IF(E36&lt;&gt;rif!E36,0,IF(E36="",0,5))</f>
        <v>0</v>
      </c>
      <c r="H36" s="1">
        <v>2</v>
      </c>
      <c r="I36" s="120"/>
      <c r="J36" s="121"/>
      <c r="K36" s="15">
        <f>IF(I36&lt;&gt;rif!I36,0,IF(I36="",0,5))</f>
        <v>0</v>
      </c>
      <c r="L36" s="1">
        <v>2</v>
      </c>
      <c r="M36" s="120"/>
      <c r="N36" s="121"/>
      <c r="O36" s="15">
        <f>IF(M36&lt;&gt;rif!M36,0,IF(M36="",0,5))</f>
        <v>0</v>
      </c>
      <c r="P36" s="69">
        <v>2</v>
      </c>
      <c r="Q36" s="67"/>
      <c r="R36" s="15">
        <f>IF(Q36&lt;&gt;rif!Q36,0,IF(Q36="",0,5))</f>
        <v>0</v>
      </c>
      <c r="S36" s="69"/>
      <c r="U36" s="1"/>
      <c r="V36" s="1"/>
      <c r="W36" s="1"/>
      <c r="X36" s="1"/>
      <c r="Y36" s="1"/>
      <c r="Z36" s="1"/>
      <c r="AA36" s="4"/>
      <c r="AB36" s="1"/>
    </row>
    <row r="37" spans="1:28">
      <c r="A37" s="3">
        <v>3</v>
      </c>
      <c r="B37" s="72"/>
      <c r="C37" s="15">
        <f>IF(B37&lt;&gt;rif!B37,0,IF(B37="",0,15))</f>
        <v>0</v>
      </c>
      <c r="D37" s="1">
        <v>3</v>
      </c>
      <c r="E37" s="120"/>
      <c r="F37" s="121"/>
      <c r="G37" s="15">
        <f>IF(E37&lt;&gt;rif!E37,0,IF(E37="",0,5))</f>
        <v>0</v>
      </c>
      <c r="H37" s="1">
        <v>3</v>
      </c>
      <c r="I37" s="120"/>
      <c r="J37" s="121"/>
      <c r="K37" s="15">
        <f>IF(I37&lt;&gt;rif!I37,0,IF(I37="",0,5))</f>
        <v>0</v>
      </c>
      <c r="L37" s="1">
        <v>3</v>
      </c>
      <c r="M37" s="120"/>
      <c r="N37" s="121"/>
      <c r="O37" s="15">
        <f>IF(M37&lt;&gt;rif!M37,0,IF(M37="",0,5))</f>
        <v>0</v>
      </c>
      <c r="P37" s="69">
        <v>3</v>
      </c>
      <c r="Q37" s="67"/>
      <c r="R37" s="15">
        <f>IF(Q37&lt;&gt;rif!Q37,0,IF(Q37="",0,5))</f>
        <v>0</v>
      </c>
      <c r="S37" s="54"/>
      <c r="T37" s="1"/>
      <c r="U37" s="1"/>
      <c r="V37" s="1"/>
      <c r="W37" s="1"/>
      <c r="X37" s="1"/>
      <c r="Y37" s="1"/>
      <c r="Z37" s="1"/>
      <c r="AA37" s="4"/>
      <c r="AB37" s="1"/>
    </row>
    <row r="38" spans="1:28">
      <c r="A38" s="3">
        <v>3</v>
      </c>
      <c r="B38" s="72"/>
      <c r="C38" s="15">
        <f>IF(B38&lt;&gt;rif!B38,0,IF(B38="",0,15))</f>
        <v>0</v>
      </c>
      <c r="D38" s="1">
        <v>4</v>
      </c>
      <c r="E38" s="120"/>
      <c r="F38" s="121"/>
      <c r="G38" s="15">
        <f>IF(E38&lt;&gt;rif!E38,0,IF(E38="",0,5))</f>
        <v>0</v>
      </c>
      <c r="H38" s="1">
        <v>4</v>
      </c>
      <c r="I38" s="120"/>
      <c r="J38" s="121"/>
      <c r="K38" s="15">
        <f>IF(I38&lt;&gt;rif!I38,0,IF(I38="",0,5))</f>
        <v>0</v>
      </c>
      <c r="L38" s="1">
        <v>4</v>
      </c>
      <c r="M38" s="120"/>
      <c r="N38" s="121"/>
      <c r="O38" s="15">
        <f>IF(M38&lt;&gt;rif!M38,0,IF(M38="",0,5))</f>
        <v>0</v>
      </c>
      <c r="P38" s="69">
        <v>4</v>
      </c>
      <c r="Q38" s="67"/>
      <c r="R38" s="15">
        <f>IF(Q38&lt;&gt;rif!Q38,0,IF(Q38="",0,5))</f>
        <v>0</v>
      </c>
      <c r="S38" s="54"/>
      <c r="T38" s="1"/>
      <c r="U38" s="1"/>
      <c r="V38" s="1"/>
      <c r="W38" s="1"/>
      <c r="X38" s="1"/>
      <c r="Y38" s="1"/>
      <c r="Z38" s="1"/>
      <c r="AA38" s="4"/>
      <c r="AB38" s="1"/>
    </row>
    <row r="39" spans="1:28">
      <c r="A39" s="3"/>
      <c r="B39" s="17" t="s">
        <v>34</v>
      </c>
      <c r="C39" s="18">
        <f>SUM(C35:C38)</f>
        <v>0</v>
      </c>
      <c r="D39" s="1"/>
      <c r="E39" s="123" t="s">
        <v>34</v>
      </c>
      <c r="F39" s="123"/>
      <c r="G39" s="18">
        <f>SUM(G35:G38)</f>
        <v>0</v>
      </c>
      <c r="H39" s="1"/>
      <c r="I39" s="123" t="s">
        <v>34</v>
      </c>
      <c r="J39" s="123"/>
      <c r="K39" s="18">
        <f>SUM(K35:K38)</f>
        <v>0</v>
      </c>
      <c r="L39" s="1"/>
      <c r="M39" s="123" t="s">
        <v>34</v>
      </c>
      <c r="N39" s="123"/>
      <c r="O39" s="18">
        <f>SUM(O35:O38)</f>
        <v>0</v>
      </c>
      <c r="P39" s="69"/>
      <c r="Q39" s="17" t="s">
        <v>34</v>
      </c>
      <c r="R39" s="18">
        <f>SUM(R35:R38)</f>
        <v>0</v>
      </c>
      <c r="S39" s="1"/>
      <c r="T39" s="1"/>
      <c r="U39" s="1"/>
      <c r="V39" s="1"/>
      <c r="W39" s="1"/>
      <c r="X39" s="1"/>
      <c r="Y39" s="1"/>
      <c r="Z39" s="1"/>
      <c r="AA39" s="4"/>
      <c r="AB39" s="1"/>
    </row>
    <row r="40" spans="1:28">
      <c r="A40" s="3"/>
      <c r="B40" s="16"/>
      <c r="C40" s="1"/>
      <c r="D40" s="1"/>
      <c r="E40" s="6"/>
      <c r="F40" s="16"/>
      <c r="G40" s="1"/>
      <c r="H40" s="1"/>
      <c r="I40" s="6"/>
      <c r="J40" s="16"/>
      <c r="K40" s="1"/>
      <c r="L40" s="1"/>
      <c r="M40" s="6"/>
      <c r="N40" s="16"/>
      <c r="O40" s="1"/>
      <c r="P40" s="69"/>
      <c r="Q40" s="69"/>
      <c r="R40" s="6"/>
      <c r="S40" s="1"/>
      <c r="T40" s="1"/>
      <c r="U40" s="1"/>
      <c r="V40" s="1"/>
      <c r="W40" s="1"/>
      <c r="X40" s="1"/>
      <c r="Y40" s="1"/>
      <c r="Z40" s="1"/>
      <c r="AA40" s="4"/>
      <c r="AB40" s="1"/>
    </row>
    <row r="41" spans="1:28">
      <c r="A41" s="3"/>
      <c r="B41" s="73" t="s">
        <v>92</v>
      </c>
      <c r="C41" s="14" t="s">
        <v>33</v>
      </c>
      <c r="D41" s="1"/>
      <c r="E41" s="6"/>
      <c r="F41" s="16"/>
      <c r="G41" s="1"/>
      <c r="H41" s="1"/>
      <c r="I41" s="6"/>
      <c r="J41" s="16"/>
      <c r="K41" s="1"/>
      <c r="L41" s="1"/>
      <c r="M41" s="6"/>
      <c r="N41" s="16"/>
      <c r="O41" s="1"/>
      <c r="P41" s="69"/>
      <c r="Q41" s="69"/>
      <c r="R41" s="6"/>
      <c r="S41" s="1"/>
      <c r="T41" s="1"/>
      <c r="U41" s="1"/>
      <c r="V41" s="1"/>
      <c r="W41" s="1"/>
      <c r="X41" s="1"/>
      <c r="Y41" s="1"/>
      <c r="Z41" s="1"/>
      <c r="AA41" s="4"/>
      <c r="AB41" s="1"/>
    </row>
    <row r="42" spans="1:28">
      <c r="A42" s="3"/>
      <c r="B42" s="72"/>
      <c r="C42" s="15">
        <f>IF(B42&lt;&gt;rif!B42,0,IF(B42="",0,8))</f>
        <v>0</v>
      </c>
      <c r="D42" s="1"/>
      <c r="E42" s="122" t="s">
        <v>12</v>
      </c>
      <c r="F42" s="121"/>
      <c r="G42" s="14" t="s">
        <v>33</v>
      </c>
      <c r="H42" s="1"/>
      <c r="I42" s="122" t="s">
        <v>26</v>
      </c>
      <c r="J42" s="121"/>
      <c r="K42" s="14" t="s">
        <v>33</v>
      </c>
      <c r="L42" s="1"/>
      <c r="M42" s="122" t="s">
        <v>27</v>
      </c>
      <c r="N42" s="121"/>
      <c r="O42" s="14" t="s">
        <v>33</v>
      </c>
      <c r="P42" s="69"/>
      <c r="Q42" s="66" t="s">
        <v>66</v>
      </c>
      <c r="R42" s="14" t="s">
        <v>33</v>
      </c>
      <c r="S42" s="1"/>
      <c r="T42" s="1"/>
      <c r="U42" s="1"/>
      <c r="V42" s="1"/>
      <c r="W42" s="1"/>
      <c r="X42" s="1"/>
      <c r="Y42" s="1"/>
      <c r="Z42" s="1"/>
      <c r="AA42" s="4"/>
      <c r="AB42" s="1"/>
    </row>
    <row r="43" spans="1:28">
      <c r="A43" s="3"/>
      <c r="B43" s="17" t="s">
        <v>34</v>
      </c>
      <c r="C43" s="18">
        <f>SUM(C42)</f>
        <v>0</v>
      </c>
      <c r="D43" s="1">
        <v>1</v>
      </c>
      <c r="E43" s="120"/>
      <c r="F43" s="121"/>
      <c r="G43" s="15">
        <f>IF(E43&lt;&gt;rif!E43,0,IF(E43="",0,5))</f>
        <v>0</v>
      </c>
      <c r="H43" s="1">
        <v>1</v>
      </c>
      <c r="I43" s="120"/>
      <c r="J43" s="121"/>
      <c r="K43" s="15">
        <f>IF(I43&lt;&gt;rif!I43,0,IF(I43="",0,5))</f>
        <v>0</v>
      </c>
      <c r="L43" s="1">
        <v>1</v>
      </c>
      <c r="M43" s="120"/>
      <c r="N43" s="121"/>
      <c r="O43" s="15">
        <f>IF(M43&lt;&gt;rif!M43,0,IF(M43="",0,5))</f>
        <v>0</v>
      </c>
      <c r="P43" s="69">
        <v>1</v>
      </c>
      <c r="Q43" s="67"/>
      <c r="R43" s="15">
        <f>IF(Q43&lt;&gt;rif!Q43,0,IF(Q43="",0,5))</f>
        <v>0</v>
      </c>
      <c r="S43" s="1"/>
      <c r="T43" s="1"/>
      <c r="U43" s="1"/>
      <c r="V43" s="1"/>
      <c r="W43" s="1"/>
      <c r="X43" s="1"/>
      <c r="Y43" s="1"/>
      <c r="Z43" s="1"/>
      <c r="AA43" s="4"/>
      <c r="AB43" s="1"/>
    </row>
    <row r="44" spans="1:28">
      <c r="A44" s="3"/>
      <c r="B44" s="16"/>
      <c r="C44" s="1"/>
      <c r="D44" s="1">
        <v>2</v>
      </c>
      <c r="E44" s="120"/>
      <c r="F44" s="121"/>
      <c r="G44" s="15">
        <f>IF(E44&lt;&gt;rif!E44,0,IF(E44="",0,5))</f>
        <v>0</v>
      </c>
      <c r="H44" s="1">
        <v>2</v>
      </c>
      <c r="I44" s="120"/>
      <c r="J44" s="121"/>
      <c r="K44" s="15">
        <f>IF(I44&lt;&gt;rif!I44,0,IF(I44="",0,5))</f>
        <v>0</v>
      </c>
      <c r="L44" s="1">
        <v>2</v>
      </c>
      <c r="M44" s="120"/>
      <c r="N44" s="121"/>
      <c r="O44" s="15">
        <f>IF(M44&lt;&gt;rif!M44,0,IF(M44="",0,5))</f>
        <v>0</v>
      </c>
      <c r="P44" s="69">
        <v>2</v>
      </c>
      <c r="Q44" s="67"/>
      <c r="R44" s="15">
        <f>IF(Q44&lt;&gt;rif!Q44,0,IF(Q44="",0,5))</f>
        <v>0</v>
      </c>
      <c r="S44" s="77"/>
      <c r="T44" s="74"/>
      <c r="U44" s="1"/>
      <c r="V44" s="1"/>
      <c r="W44" s="1"/>
      <c r="X44" s="1"/>
      <c r="Y44" s="1"/>
      <c r="Z44" s="1"/>
      <c r="AA44" s="4"/>
      <c r="AB44" s="1"/>
    </row>
    <row r="45" spans="1:28">
      <c r="A45" s="3"/>
      <c r="B45" s="16"/>
      <c r="C45" s="1"/>
      <c r="D45" s="1">
        <v>3</v>
      </c>
      <c r="E45" s="120"/>
      <c r="F45" s="121"/>
      <c r="G45" s="15">
        <f>IF(E45&lt;&gt;rif!E45,0,IF(E45="",0,5))</f>
        <v>0</v>
      </c>
      <c r="H45" s="1">
        <v>3</v>
      </c>
      <c r="I45" s="120"/>
      <c r="J45" s="121"/>
      <c r="K45" s="15">
        <f>IF(I45&lt;&gt;rif!I45,0,IF(I45="",0,5))</f>
        <v>0</v>
      </c>
      <c r="L45" s="1">
        <v>3</v>
      </c>
      <c r="M45" s="120"/>
      <c r="N45" s="121"/>
      <c r="O45" s="15">
        <f>IF(M45&lt;&gt;rif!M45,0,IF(M45="",0,5))</f>
        <v>0</v>
      </c>
      <c r="P45" s="69">
        <v>3</v>
      </c>
      <c r="Q45" s="67"/>
      <c r="R45" s="15">
        <f>IF(Q45&lt;&gt;rif!Q45,0,IF(Q45="",0,5))</f>
        <v>0</v>
      </c>
      <c r="S45" s="75"/>
      <c r="T45" s="76"/>
      <c r="U45" s="1"/>
      <c r="V45" s="1"/>
      <c r="W45" s="1"/>
      <c r="X45" s="1"/>
      <c r="Y45" s="1"/>
      <c r="Z45" s="1"/>
      <c r="AA45" s="4"/>
      <c r="AB45" s="1"/>
    </row>
    <row r="46" spans="1:28">
      <c r="A46" s="3"/>
      <c r="B46" s="16"/>
      <c r="C46" s="1"/>
      <c r="D46" s="1">
        <v>4</v>
      </c>
      <c r="E46" s="120"/>
      <c r="F46" s="121"/>
      <c r="G46" s="15">
        <f>IF(E46&lt;&gt;rif!E46,0,IF(E46="",0,5))</f>
        <v>0</v>
      </c>
      <c r="H46" s="1">
        <v>4</v>
      </c>
      <c r="I46" s="120"/>
      <c r="J46" s="121"/>
      <c r="K46" s="15">
        <f>IF(I46&lt;&gt;rif!I46,0,IF(I46="",0,5))</f>
        <v>0</v>
      </c>
      <c r="L46" s="1">
        <v>4</v>
      </c>
      <c r="M46" s="120"/>
      <c r="N46" s="121"/>
      <c r="O46" s="15">
        <f>IF(M46&lt;&gt;rif!M46,0,IF(M46="",0,5))</f>
        <v>0</v>
      </c>
      <c r="P46" s="69">
        <v>4</v>
      </c>
      <c r="Q46" s="67"/>
      <c r="R46" s="15">
        <f>IF(Q46&lt;&gt;rif!Q46,0,IF(Q46="",0,5))</f>
        <v>0</v>
      </c>
      <c r="S46" s="1"/>
      <c r="T46" s="1"/>
      <c r="U46" s="1"/>
      <c r="V46" s="1"/>
      <c r="W46" s="1"/>
      <c r="X46" s="1"/>
      <c r="Y46" s="1"/>
      <c r="Z46" s="1"/>
      <c r="AA46" s="4"/>
      <c r="AB46" s="1"/>
    </row>
    <row r="47" spans="1:28">
      <c r="A47" s="3"/>
      <c r="B47" s="16"/>
      <c r="C47" s="1"/>
      <c r="D47" s="1"/>
      <c r="E47" s="123" t="s">
        <v>34</v>
      </c>
      <c r="F47" s="123"/>
      <c r="G47" s="18">
        <f>SUM(G43:G46)</f>
        <v>0</v>
      </c>
      <c r="H47" s="1"/>
      <c r="I47" s="123" t="s">
        <v>34</v>
      </c>
      <c r="J47" s="123"/>
      <c r="K47" s="18">
        <f>SUM(K43:K46)</f>
        <v>0</v>
      </c>
      <c r="L47" s="1"/>
      <c r="M47" s="123" t="s">
        <v>34</v>
      </c>
      <c r="N47" s="123"/>
      <c r="O47" s="18">
        <f>SUM(O43:O46)</f>
        <v>0</v>
      </c>
      <c r="P47" s="1"/>
      <c r="Q47" s="17" t="s">
        <v>34</v>
      </c>
      <c r="R47" s="18">
        <f>SUM(R43:R46)</f>
        <v>0</v>
      </c>
      <c r="S47" s="1"/>
      <c r="T47" s="1"/>
      <c r="U47" s="1"/>
      <c r="V47" s="1"/>
      <c r="W47" s="1"/>
      <c r="X47" s="1"/>
      <c r="Y47" s="1"/>
      <c r="Z47" s="1"/>
      <c r="AA47" s="4"/>
      <c r="AB47" s="1"/>
    </row>
    <row r="48" spans="1:28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4"/>
      <c r="AB48" s="1"/>
    </row>
    <row r="49" spans="1:28" ht="15.75" customHeight="1" thickBot="1">
      <c r="A49" s="7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9"/>
      <c r="AB49" s="1"/>
    </row>
    <row r="50" spans="1:28" ht="21" customHeight="1" thickBot="1">
      <c r="A50" s="92" t="s">
        <v>35</v>
      </c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4"/>
      <c r="AB50" s="1"/>
    </row>
    <row r="51" spans="1:28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4"/>
      <c r="AB51" s="1"/>
    </row>
    <row r="52" spans="1:28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4"/>
      <c r="AB52" s="1"/>
    </row>
    <row r="53" spans="1:28">
      <c r="A53" s="27" t="s">
        <v>36</v>
      </c>
      <c r="B53" s="12" t="s">
        <v>37</v>
      </c>
      <c r="C53" s="12" t="s">
        <v>38</v>
      </c>
      <c r="D53" s="12" t="s">
        <v>39</v>
      </c>
      <c r="E53" s="28" t="s">
        <v>40</v>
      </c>
      <c r="F53" s="28" t="s">
        <v>41</v>
      </c>
      <c r="G53" s="28" t="s">
        <v>42</v>
      </c>
      <c r="H53" s="28" t="s">
        <v>43</v>
      </c>
      <c r="I53" s="28" t="s">
        <v>44</v>
      </c>
      <c r="J53" s="28" t="s">
        <v>45</v>
      </c>
      <c r="K53" s="28" t="s">
        <v>46</v>
      </c>
      <c r="L53" s="28" t="s">
        <v>47</v>
      </c>
      <c r="M53" s="28" t="s">
        <v>59</v>
      </c>
      <c r="N53" s="28" t="s">
        <v>49</v>
      </c>
      <c r="O53" s="28" t="s">
        <v>50</v>
      </c>
      <c r="P53" s="28" t="s">
        <v>51</v>
      </c>
      <c r="Q53" s="28" t="s">
        <v>52</v>
      </c>
      <c r="R53" s="28" t="s">
        <v>53</v>
      </c>
      <c r="S53" s="14" t="s">
        <v>33</v>
      </c>
      <c r="T53" s="1"/>
      <c r="U53" s="1"/>
      <c r="V53" s="1"/>
      <c r="W53" s="1"/>
      <c r="X53" s="1"/>
      <c r="Y53" s="1"/>
      <c r="Z53" s="1"/>
      <c r="AA53" s="4"/>
      <c r="AB53" s="1"/>
    </row>
    <row r="54" spans="1:28">
      <c r="A54" s="82">
        <v>43265.708333333336</v>
      </c>
      <c r="B54" s="56" t="s">
        <v>54</v>
      </c>
      <c r="C54" s="39" t="s">
        <v>6</v>
      </c>
      <c r="D54" s="39" t="s">
        <v>68</v>
      </c>
      <c r="E54" s="23"/>
      <c r="F54" s="49"/>
      <c r="G54" s="50" t="str">
        <f t="shared" ref="G54:G69" si="0">IF(OR(E54="",F54=""),"",IF(E54&gt;F54,"1",IF(E54&lt;F54,"2","X")))</f>
        <v/>
      </c>
      <c r="H54" s="50" t="str">
        <f t="shared" ref="H54:H69" si="1">IF(OR(E54="",F54=""),"",IF(AND(E54&gt;0,F54&gt;0),"GOL","NOGOL"))</f>
        <v/>
      </c>
      <c r="I54" s="50" t="str">
        <f t="shared" ref="I54:I69" si="2">IF(OR(E54="",F54=""),"",IF(INT((E54+F54)/2)=(E54+F54)/2,"PARI","DISPARI"))</f>
        <v/>
      </c>
      <c r="J54" s="50" t="str">
        <f t="shared" ref="J54:J69" si="3">IF(OR(E54="",F54=""),"",IF(E54+F54&gt;1,"OVER","UNDER"))</f>
        <v/>
      </c>
      <c r="K54" s="50" t="str">
        <f t="shared" ref="K54:K69" si="4">IF(OR(E54="",F54=""),"",IF(E54+F54&gt;2,"OVER","UNDER"))</f>
        <v/>
      </c>
      <c r="L54" s="50" t="str">
        <f t="shared" ref="L54:L69" si="5">IF(OR(E54="",F54=""),"",IF(E54+F54&gt;3,"OVER","UNDER"))</f>
        <v/>
      </c>
      <c r="M54" s="50" t="str">
        <f t="shared" ref="M54:M69" si="6">IF(OR(E54="",F54=""),"",E54+F54)</f>
        <v/>
      </c>
      <c r="N54" s="50" t="str">
        <f t="shared" ref="N54:N69" si="7">IF(OR(E54="",F54=""),"",IF(E54&gt;0,"SI","NO"))</f>
        <v/>
      </c>
      <c r="O54" s="50" t="str">
        <f t="shared" ref="O54:O69" si="8">IF(OR(E54="",F54=""),"",IF(F54&gt;0,"SI","NO"))</f>
        <v/>
      </c>
      <c r="P54" s="50" t="str">
        <f t="shared" ref="P54:P69" si="9">IF(OR(E54="",F54=""),"",E54-F54)</f>
        <v/>
      </c>
      <c r="Q54" s="50" t="str">
        <f t="shared" ref="Q54:Q69" si="10">IF(AND(E54="",F54=""),"",CONCATENATE(G54,"+",H54))</f>
        <v/>
      </c>
      <c r="R54" s="26" t="str">
        <f t="shared" ref="R54:R69" si="11">IF(AND(E54="",F54=""),"",CONCATENATE(G54,"+",K54))</f>
        <v/>
      </c>
      <c r="S54" s="33">
        <f>IF(AND(rif!E54="",rif!F54=""),0,IF(AND(E54=rif!E54,F54=rif!F54),10,IF(G54=rif!G54,3,0)+IF(H54=rif!H54,0.5,0)+IF(I54=rif!I54,0.5,0)+IF(J54=rif!J54,0.5,0)+IF(K54=rif!K54,0.5,0)+IF(L54=rif!L54,0.5,0)+IF(M54=rif!M54,0.5,0)+IF(N54=rif!N54,0.5,0)+IF(O54=rif!O54,0.5,0)+IF(P54=rif!P54,0.5,0)+IF(Q54=rif!Q54,0.5,0)+IF(R54=rif!R54,0.5,0)))</f>
        <v>0</v>
      </c>
      <c r="T54" s="82"/>
      <c r="U54" s="82"/>
      <c r="V54" s="82"/>
      <c r="W54" s="1"/>
      <c r="X54" s="1"/>
      <c r="Y54" s="1"/>
      <c r="Z54" s="1"/>
      <c r="AA54" s="4"/>
      <c r="AB54" s="1"/>
    </row>
    <row r="55" spans="1:28">
      <c r="A55" s="82">
        <v>43266.583333333336</v>
      </c>
      <c r="B55" s="56" t="s">
        <v>54</v>
      </c>
      <c r="C55" s="39" t="s">
        <v>67</v>
      </c>
      <c r="D55" s="39" t="s">
        <v>69</v>
      </c>
      <c r="E55" s="23"/>
      <c r="F55" s="49"/>
      <c r="G55" s="50" t="str">
        <f t="shared" si="0"/>
        <v/>
      </c>
      <c r="H55" s="50" t="str">
        <f t="shared" si="1"/>
        <v/>
      </c>
      <c r="I55" s="50" t="str">
        <f t="shared" si="2"/>
        <v/>
      </c>
      <c r="J55" s="50" t="str">
        <f t="shared" si="3"/>
        <v/>
      </c>
      <c r="K55" s="50" t="str">
        <f t="shared" si="4"/>
        <v/>
      </c>
      <c r="L55" s="50" t="str">
        <f t="shared" si="5"/>
        <v/>
      </c>
      <c r="M55" s="50" t="str">
        <f t="shared" si="6"/>
        <v/>
      </c>
      <c r="N55" s="50" t="str">
        <f t="shared" si="7"/>
        <v/>
      </c>
      <c r="O55" s="50" t="str">
        <f t="shared" si="8"/>
        <v/>
      </c>
      <c r="P55" s="50" t="str">
        <f t="shared" si="9"/>
        <v/>
      </c>
      <c r="Q55" s="50" t="str">
        <f t="shared" si="10"/>
        <v/>
      </c>
      <c r="R55" s="50" t="str">
        <f t="shared" si="11"/>
        <v/>
      </c>
      <c r="S55" s="33">
        <f>IF(AND(rif!E55="",rif!F55=""),0,IF(AND(E55=rif!E55,F55=rif!F55),10,IF(G55=rif!G55,3,0)+IF(H55=rif!H55,0.5,0)+IF(I55=rif!I55,0.5,0)+IF(J55=rif!J55,0.5,0)+IF(K55=rif!K55,0.5,0)+IF(L55=rif!L55,0.5,0)+IF(M55=rif!M55,0.5,0)+IF(N55=rif!N55,0.5,0)+IF(O55=rif!O55,0.5,0)+IF(P55=rif!P55,0.5,0)+IF(Q55=rif!Q55,0.5,0)+IF(R55=rif!R55,0.5,0)))</f>
        <v>0</v>
      </c>
      <c r="T55" s="1"/>
      <c r="U55" s="1"/>
      <c r="V55" s="82"/>
      <c r="W55" s="1"/>
      <c r="X55" s="1"/>
      <c r="Y55" s="1"/>
      <c r="Z55" s="1"/>
      <c r="AA55" s="4"/>
      <c r="AB55" s="1"/>
    </row>
    <row r="56" spans="1:28">
      <c r="A56" s="82">
        <v>43266.708333333336</v>
      </c>
      <c r="B56" s="57" t="s">
        <v>55</v>
      </c>
      <c r="C56" s="39" t="s">
        <v>71</v>
      </c>
      <c r="D56" s="39" t="s">
        <v>70</v>
      </c>
      <c r="E56" s="23"/>
      <c r="F56" s="49"/>
      <c r="G56" s="50" t="str">
        <f t="shared" si="0"/>
        <v/>
      </c>
      <c r="H56" s="50" t="str">
        <f t="shared" si="1"/>
        <v/>
      </c>
      <c r="I56" s="50" t="str">
        <f t="shared" si="2"/>
        <v/>
      </c>
      <c r="J56" s="50" t="str">
        <f t="shared" si="3"/>
        <v/>
      </c>
      <c r="K56" s="50" t="str">
        <f t="shared" si="4"/>
        <v/>
      </c>
      <c r="L56" s="50" t="str">
        <f t="shared" si="5"/>
        <v/>
      </c>
      <c r="M56" s="50" t="str">
        <f t="shared" si="6"/>
        <v/>
      </c>
      <c r="N56" s="50" t="str">
        <f t="shared" si="7"/>
        <v/>
      </c>
      <c r="O56" s="50" t="str">
        <f t="shared" si="8"/>
        <v/>
      </c>
      <c r="P56" s="50" t="str">
        <f t="shared" si="9"/>
        <v/>
      </c>
      <c r="Q56" s="50" t="str">
        <f t="shared" si="10"/>
        <v/>
      </c>
      <c r="R56" s="50" t="str">
        <f t="shared" si="11"/>
        <v/>
      </c>
      <c r="S56" s="33">
        <f>IF(AND(rif!E56="",rif!F56=""),0,IF(AND(E56=rif!E56,F56=rif!F56),10,IF(G56=rif!G56,3,0)+IF(H56=rif!H56,0.5,0)+IF(I56=rif!I56,0.5,0)+IF(J56=rif!J56,0.5,0)+IF(K56=rif!K56,0.5,0)+IF(L56=rif!L56,0.5,0)+IF(M56=rif!M56,0.5,0)+IF(N56=rif!N56,0.5,0)+IF(O56=rif!O56,0.5,0)+IF(P56=rif!P56,0.5,0)+IF(Q56=rif!Q56,0.5,0)+IF(R56=rif!R56,0.5,0)))</f>
        <v>0</v>
      </c>
      <c r="T56" s="1"/>
      <c r="U56" s="1"/>
      <c r="V56" s="82"/>
      <c r="W56" s="1"/>
      <c r="X56" s="1"/>
      <c r="Y56" s="1"/>
      <c r="Z56" s="1"/>
      <c r="AA56" s="4"/>
      <c r="AB56" s="1"/>
    </row>
    <row r="57" spans="1:28">
      <c r="A57" s="82">
        <v>43266.833333333336</v>
      </c>
      <c r="B57" s="57" t="s">
        <v>55</v>
      </c>
      <c r="C57" s="39" t="s">
        <v>30</v>
      </c>
      <c r="D57" s="39" t="s">
        <v>22</v>
      </c>
      <c r="E57" s="23"/>
      <c r="F57" s="49"/>
      <c r="G57" s="50" t="str">
        <f t="shared" si="0"/>
        <v/>
      </c>
      <c r="H57" s="50" t="str">
        <f t="shared" si="1"/>
        <v/>
      </c>
      <c r="I57" s="50" t="str">
        <f t="shared" si="2"/>
        <v/>
      </c>
      <c r="J57" s="50" t="str">
        <f t="shared" si="3"/>
        <v/>
      </c>
      <c r="K57" s="50" t="str">
        <f t="shared" si="4"/>
        <v/>
      </c>
      <c r="L57" s="50" t="str">
        <f t="shared" si="5"/>
        <v/>
      </c>
      <c r="M57" s="50" t="str">
        <f t="shared" si="6"/>
        <v/>
      </c>
      <c r="N57" s="50" t="str">
        <f t="shared" si="7"/>
        <v/>
      </c>
      <c r="O57" s="50" t="str">
        <f t="shared" si="8"/>
        <v/>
      </c>
      <c r="P57" s="50" t="str">
        <f t="shared" si="9"/>
        <v/>
      </c>
      <c r="Q57" s="50" t="str">
        <f t="shared" si="10"/>
        <v/>
      </c>
      <c r="R57" s="50" t="str">
        <f t="shared" si="11"/>
        <v/>
      </c>
      <c r="S57" s="33">
        <f>IF(AND(rif!E57="",rif!F57=""),0,IF(AND(E57=rif!E57,F57=rif!F57),10,IF(G57=rif!G57,3,0)+IF(H57=rif!H57,0.5,0)+IF(I57=rif!I57,0.5,0)+IF(J57=rif!J57,0.5,0)+IF(K57=rif!K57,0.5,0)+IF(L57=rif!L57,0.5,0)+IF(M57=rif!M57,0.5,0)+IF(N57=rif!N57,0.5,0)+IF(O57=rif!O57,0.5,0)+IF(P57=rif!P57,0.5,0)+IF(Q57=rif!Q57,0.5,0)+IF(R57=rif!R57,0.5,0)))</f>
        <v>0</v>
      </c>
      <c r="T57" s="1"/>
      <c r="U57" s="1"/>
      <c r="V57" s="82"/>
      <c r="W57" s="1"/>
      <c r="X57" s="1"/>
      <c r="Y57" s="1"/>
      <c r="Z57" s="1"/>
      <c r="AA57" s="4"/>
      <c r="AB57" s="1"/>
    </row>
    <row r="58" spans="1:28">
      <c r="A58" s="82">
        <v>43267.5</v>
      </c>
      <c r="B58" s="58" t="s">
        <v>57</v>
      </c>
      <c r="C58" s="39" t="s">
        <v>4</v>
      </c>
      <c r="D58" s="39" t="s">
        <v>72</v>
      </c>
      <c r="E58" s="23"/>
      <c r="F58" s="49"/>
      <c r="G58" s="50" t="str">
        <f t="shared" si="0"/>
        <v/>
      </c>
      <c r="H58" s="50" t="str">
        <f t="shared" si="1"/>
        <v/>
      </c>
      <c r="I58" s="50" t="str">
        <f t="shared" si="2"/>
        <v/>
      </c>
      <c r="J58" s="50" t="str">
        <f t="shared" si="3"/>
        <v/>
      </c>
      <c r="K58" s="50" t="str">
        <f t="shared" si="4"/>
        <v/>
      </c>
      <c r="L58" s="50" t="str">
        <f t="shared" si="5"/>
        <v/>
      </c>
      <c r="M58" s="50" t="str">
        <f t="shared" si="6"/>
        <v/>
      </c>
      <c r="N58" s="50" t="str">
        <f t="shared" si="7"/>
        <v/>
      </c>
      <c r="O58" s="50" t="str">
        <f t="shared" si="8"/>
        <v/>
      </c>
      <c r="P58" s="50" t="str">
        <f t="shared" si="9"/>
        <v/>
      </c>
      <c r="Q58" s="50" t="str">
        <f t="shared" si="10"/>
        <v/>
      </c>
      <c r="R58" s="50" t="str">
        <f t="shared" si="11"/>
        <v/>
      </c>
      <c r="S58" s="33">
        <f>IF(AND(rif!E58="",rif!F58=""),0,IF(AND(E58=rif!E58,F58=rif!F58),10,IF(G58=rif!G58,3,0)+IF(H58=rif!H58,0.5,0)+IF(I58=rif!I58,0.5,0)+IF(J58=rif!J58,0.5,0)+IF(K58=rif!K58,0.5,0)+IF(L58=rif!L58,0.5,0)+IF(M58=rif!M58,0.5,0)+IF(N58=rif!N58,0.5,0)+IF(O58=rif!O58,0.5,0)+IF(P58=rif!P58,0.5,0)+IF(Q58=rif!Q58,0.5,0)+IF(R58=rif!R58,0.5,0)))</f>
        <v>0</v>
      </c>
      <c r="T58" s="1"/>
      <c r="U58" s="1"/>
      <c r="V58" s="82"/>
      <c r="W58" s="1"/>
      <c r="X58" s="1"/>
      <c r="Y58" s="1"/>
      <c r="Z58" s="1"/>
      <c r="AA58" s="4"/>
      <c r="AB58" s="1"/>
    </row>
    <row r="59" spans="1:28">
      <c r="A59" s="82">
        <v>43267.625</v>
      </c>
      <c r="B59" s="59" t="s">
        <v>56</v>
      </c>
      <c r="C59" s="39" t="s">
        <v>75</v>
      </c>
      <c r="D59" s="39" t="s">
        <v>29</v>
      </c>
      <c r="E59" s="23"/>
      <c r="F59" s="49"/>
      <c r="G59" s="50" t="str">
        <f t="shared" si="0"/>
        <v/>
      </c>
      <c r="H59" s="50" t="str">
        <f t="shared" si="1"/>
        <v/>
      </c>
      <c r="I59" s="50" t="str">
        <f t="shared" si="2"/>
        <v/>
      </c>
      <c r="J59" s="50" t="str">
        <f t="shared" si="3"/>
        <v/>
      </c>
      <c r="K59" s="50" t="str">
        <f t="shared" si="4"/>
        <v/>
      </c>
      <c r="L59" s="50" t="str">
        <f t="shared" si="5"/>
        <v/>
      </c>
      <c r="M59" s="50" t="str">
        <f t="shared" si="6"/>
        <v/>
      </c>
      <c r="N59" s="50" t="str">
        <f t="shared" si="7"/>
        <v/>
      </c>
      <c r="O59" s="50" t="str">
        <f t="shared" si="8"/>
        <v/>
      </c>
      <c r="P59" s="50" t="str">
        <f t="shared" si="9"/>
        <v/>
      </c>
      <c r="Q59" s="50" t="str">
        <f t="shared" si="10"/>
        <v/>
      </c>
      <c r="R59" s="50" t="str">
        <f t="shared" si="11"/>
        <v/>
      </c>
      <c r="S59" s="33">
        <f>IF(AND(rif!E59="",rif!F59=""),0,IF(AND(E59=rif!E59,F59=rif!F59),10,IF(G59=rif!G59,3,0)+IF(H59=rif!H59,0.5,0)+IF(I59=rif!I59,0.5,0)+IF(J59=rif!J59,0.5,0)+IF(K59=rif!K59,0.5,0)+IF(L59=rif!L59,0.5,0)+IF(M59=rif!M59,0.5,0)+IF(N59=rif!N59,0.5,0)+IF(O59=rif!O59,0.5,0)+IF(P59=rif!P59,0.5,0)+IF(Q59=rif!Q59,0.5,0)+IF(R59=rif!R59,0.5,0)))</f>
        <v>0</v>
      </c>
      <c r="T59" s="1"/>
      <c r="U59" s="1"/>
      <c r="V59" s="82"/>
      <c r="W59" s="1"/>
      <c r="X59" s="1"/>
      <c r="Y59" s="1"/>
      <c r="Z59" s="1"/>
      <c r="AA59" s="4"/>
      <c r="AB59" s="1"/>
    </row>
    <row r="60" spans="1:28">
      <c r="A60" s="82">
        <v>43267.75</v>
      </c>
      <c r="B60" s="59" t="s">
        <v>57</v>
      </c>
      <c r="C60" s="39" t="s">
        <v>74</v>
      </c>
      <c r="D60" s="39" t="s">
        <v>73</v>
      </c>
      <c r="E60" s="23"/>
      <c r="F60" s="49"/>
      <c r="G60" s="50" t="str">
        <f t="shared" si="0"/>
        <v/>
      </c>
      <c r="H60" s="50" t="str">
        <f t="shared" si="1"/>
        <v/>
      </c>
      <c r="I60" s="50" t="str">
        <f t="shared" si="2"/>
        <v/>
      </c>
      <c r="J60" s="50" t="str">
        <f t="shared" si="3"/>
        <v/>
      </c>
      <c r="K60" s="50" t="str">
        <f t="shared" si="4"/>
        <v/>
      </c>
      <c r="L60" s="50" t="str">
        <f t="shared" si="5"/>
        <v/>
      </c>
      <c r="M60" s="50" t="str">
        <f t="shared" si="6"/>
        <v/>
      </c>
      <c r="N60" s="50" t="str">
        <f t="shared" si="7"/>
        <v/>
      </c>
      <c r="O60" s="50" t="str">
        <f t="shared" si="8"/>
        <v/>
      </c>
      <c r="P60" s="50" t="str">
        <f t="shared" si="9"/>
        <v/>
      </c>
      <c r="Q60" s="50" t="str">
        <f t="shared" si="10"/>
        <v/>
      </c>
      <c r="R60" s="50" t="str">
        <f t="shared" si="11"/>
        <v/>
      </c>
      <c r="S60" s="33">
        <f>IF(AND(rif!E60="",rif!F60=""),0,IF(AND(E60=rif!E60,F60=rif!F60),10,IF(G60=rif!G60,3,0)+IF(H60=rif!H60,0.5,0)+IF(I60=rif!I60,0.5,0)+IF(J60=rif!J60,0.5,0)+IF(K60=rif!K60,0.5,0)+IF(L60=rif!L60,0.5,0)+IF(M60=rif!M60,0.5,0)+IF(N60=rif!N60,0.5,0)+IF(O60=rif!O60,0.5,0)+IF(P60=rif!P60,0.5,0)+IF(Q60=rif!Q60,0.5,0)+IF(R60=rif!R60,0.5,0)))</f>
        <v>0</v>
      </c>
      <c r="T60" s="1"/>
      <c r="U60" s="1"/>
      <c r="V60" s="82"/>
      <c r="W60" s="1"/>
      <c r="X60" s="1"/>
      <c r="Y60" s="1"/>
      <c r="Z60" s="1"/>
      <c r="AA60" s="4"/>
      <c r="AB60" s="1"/>
    </row>
    <row r="61" spans="1:28">
      <c r="A61" s="82">
        <v>43267.458333333336</v>
      </c>
      <c r="B61" s="58" t="s">
        <v>56</v>
      </c>
      <c r="C61" s="39" t="s">
        <v>15</v>
      </c>
      <c r="D61" s="39" t="s">
        <v>76</v>
      </c>
      <c r="E61" s="23"/>
      <c r="F61" s="49"/>
      <c r="G61" s="50" t="str">
        <f t="shared" si="0"/>
        <v/>
      </c>
      <c r="H61" s="50" t="str">
        <f t="shared" si="1"/>
        <v/>
      </c>
      <c r="I61" s="50" t="str">
        <f t="shared" si="2"/>
        <v/>
      </c>
      <c r="J61" s="50" t="str">
        <f t="shared" si="3"/>
        <v/>
      </c>
      <c r="K61" s="50" t="str">
        <f t="shared" si="4"/>
        <v/>
      </c>
      <c r="L61" s="50" t="str">
        <f t="shared" si="5"/>
        <v/>
      </c>
      <c r="M61" s="50" t="str">
        <f t="shared" si="6"/>
        <v/>
      </c>
      <c r="N61" s="50" t="str">
        <f t="shared" si="7"/>
        <v/>
      </c>
      <c r="O61" s="50" t="str">
        <f t="shared" si="8"/>
        <v/>
      </c>
      <c r="P61" s="50" t="str">
        <f t="shared" si="9"/>
        <v/>
      </c>
      <c r="Q61" s="50" t="str">
        <f t="shared" si="10"/>
        <v/>
      </c>
      <c r="R61" s="50" t="str">
        <f t="shared" si="11"/>
        <v/>
      </c>
      <c r="S61" s="33">
        <f>IF(AND(rif!E61="",rif!F61=""),0,IF(AND(E61=rif!E61,F61=rif!F61),10,IF(G61=rif!G61,3,0)+IF(H61=rif!H61,0.5,0)+IF(I61=rif!I61,0.5,0)+IF(J61=rif!J61,0.5,0)+IF(K61=rif!K61,0.5,0)+IF(L61=rif!L61,0.5,0)+IF(M61=rif!M61,0.5,0)+IF(N61=rif!N61,0.5,0)+IF(O61=rif!O61,0.5,0)+IF(P61=rif!P61,0.5,0)+IF(Q61=rif!Q61,0.5,0)+IF(R61=rif!R61,0.5,0)))</f>
        <v>0</v>
      </c>
      <c r="T61" s="1"/>
      <c r="U61" s="1"/>
      <c r="V61" s="82"/>
      <c r="W61" s="1"/>
      <c r="X61" s="1"/>
      <c r="Y61" s="1"/>
      <c r="Z61" s="1"/>
      <c r="AA61" s="4"/>
      <c r="AB61" s="1"/>
    </row>
    <row r="62" spans="1:28">
      <c r="A62" s="82">
        <v>43268.583333333336</v>
      </c>
      <c r="B62" s="60" t="s">
        <v>58</v>
      </c>
      <c r="C62" s="39" t="s">
        <v>78</v>
      </c>
      <c r="D62" s="39" t="s">
        <v>79</v>
      </c>
      <c r="E62" s="23"/>
      <c r="F62" s="49"/>
      <c r="G62" s="50" t="str">
        <f t="shared" si="0"/>
        <v/>
      </c>
      <c r="H62" s="50" t="str">
        <f t="shared" si="1"/>
        <v/>
      </c>
      <c r="I62" s="50" t="str">
        <f t="shared" si="2"/>
        <v/>
      </c>
      <c r="J62" s="50" t="str">
        <f t="shared" si="3"/>
        <v/>
      </c>
      <c r="K62" s="50" t="str">
        <f t="shared" si="4"/>
        <v/>
      </c>
      <c r="L62" s="50" t="str">
        <f t="shared" si="5"/>
        <v/>
      </c>
      <c r="M62" s="50" t="str">
        <f t="shared" si="6"/>
        <v/>
      </c>
      <c r="N62" s="50" t="str">
        <f t="shared" si="7"/>
        <v/>
      </c>
      <c r="O62" s="50" t="str">
        <f t="shared" si="8"/>
        <v/>
      </c>
      <c r="P62" s="50" t="str">
        <f t="shared" si="9"/>
        <v/>
      </c>
      <c r="Q62" s="50" t="str">
        <f t="shared" si="10"/>
        <v/>
      </c>
      <c r="R62" s="50" t="str">
        <f t="shared" si="11"/>
        <v/>
      </c>
      <c r="S62" s="33">
        <f>IF(AND(rif!E62="",rif!F62=""),0,IF(AND(E62=rif!E62,F62=rif!F62),10,IF(G62=rif!G62,3,0)+IF(H62=rif!H62,0.5,0)+IF(I62=rif!I62,0.5,0)+IF(J62=rif!J62,0.5,0)+IF(K62=rif!K62,0.5,0)+IF(L62=rif!L62,0.5,0)+IF(M62=rif!M62,0.5,0)+IF(N62=rif!N62,0.5,0)+IF(O62=rif!O62,0.5,0)+IF(P62=rif!P62,0.5,0)+IF(Q62=rif!Q62,0.5,0)+IF(R62=rif!R62,0.5,0)))</f>
        <v>0</v>
      </c>
      <c r="T62" s="1"/>
      <c r="U62" s="1"/>
      <c r="V62" s="82"/>
      <c r="W62" s="1"/>
      <c r="X62" s="1"/>
      <c r="Y62" s="1"/>
      <c r="Z62" s="1"/>
      <c r="AA62" s="4"/>
      <c r="AB62" s="1"/>
    </row>
    <row r="63" spans="1:28">
      <c r="A63" s="82">
        <v>43268.708333333336</v>
      </c>
      <c r="B63" s="60" t="s">
        <v>60</v>
      </c>
      <c r="C63" s="39" t="s">
        <v>14</v>
      </c>
      <c r="D63" s="39" t="s">
        <v>81</v>
      </c>
      <c r="E63" s="23"/>
      <c r="F63" s="49"/>
      <c r="G63" s="50" t="str">
        <f t="shared" si="0"/>
        <v/>
      </c>
      <c r="H63" s="50" t="str">
        <f t="shared" si="1"/>
        <v/>
      </c>
      <c r="I63" s="50" t="str">
        <f t="shared" si="2"/>
        <v/>
      </c>
      <c r="J63" s="50" t="str">
        <f t="shared" si="3"/>
        <v/>
      </c>
      <c r="K63" s="50" t="str">
        <f t="shared" si="4"/>
        <v/>
      </c>
      <c r="L63" s="50" t="str">
        <f t="shared" si="5"/>
        <v/>
      </c>
      <c r="M63" s="50" t="str">
        <f t="shared" si="6"/>
        <v/>
      </c>
      <c r="N63" s="50" t="str">
        <f t="shared" si="7"/>
        <v/>
      </c>
      <c r="O63" s="50" t="str">
        <f t="shared" si="8"/>
        <v/>
      </c>
      <c r="P63" s="50" t="str">
        <f t="shared" si="9"/>
        <v/>
      </c>
      <c r="Q63" s="50" t="str">
        <f t="shared" si="10"/>
        <v/>
      </c>
      <c r="R63" s="50" t="str">
        <f t="shared" si="11"/>
        <v/>
      </c>
      <c r="S63" s="33">
        <f>IF(AND(rif!E63="",rif!F63=""),0,IF(AND(E63=rif!E63,F63=rif!F63),10,IF(G63=rif!G63,3,0)+IF(H63=rif!H63,0.5,0)+IF(I63=rif!I63,0.5,0)+IF(J63=rif!J63,0.5,0)+IF(K63=rif!K63,0.5,0)+IF(L63=rif!L63,0.5,0)+IF(M63=rif!M63,0.5,0)+IF(N63=rif!N63,0.5,0)+IF(O63=rif!O63,0.5,0)+IF(P63=rif!P63,0.5,0)+IF(Q63=rif!Q63,0.5,0)+IF(R63=rif!R63,0.5,0)))</f>
        <v>0</v>
      </c>
      <c r="T63" s="1"/>
      <c r="U63" s="1"/>
      <c r="V63" s="82"/>
      <c r="W63" s="1"/>
      <c r="X63" s="1"/>
      <c r="Y63" s="1"/>
      <c r="Z63" s="1"/>
      <c r="AA63" s="4"/>
      <c r="AB63" s="1"/>
    </row>
    <row r="64" spans="1:28">
      <c r="A64" s="82">
        <v>43268.833333333336</v>
      </c>
      <c r="B64" s="61" t="s">
        <v>58</v>
      </c>
      <c r="C64" s="39" t="s">
        <v>77</v>
      </c>
      <c r="D64" s="39" t="s">
        <v>8</v>
      </c>
      <c r="E64" s="23"/>
      <c r="F64" s="49"/>
      <c r="G64" s="50" t="str">
        <f t="shared" si="0"/>
        <v/>
      </c>
      <c r="H64" s="50" t="str">
        <f t="shared" si="1"/>
        <v/>
      </c>
      <c r="I64" s="50" t="str">
        <f t="shared" si="2"/>
        <v/>
      </c>
      <c r="J64" s="50" t="str">
        <f t="shared" si="3"/>
        <v/>
      </c>
      <c r="K64" s="50" t="str">
        <f t="shared" si="4"/>
        <v/>
      </c>
      <c r="L64" s="50" t="str">
        <f t="shared" si="5"/>
        <v/>
      </c>
      <c r="M64" s="50" t="str">
        <f t="shared" si="6"/>
        <v/>
      </c>
      <c r="N64" s="50" t="str">
        <f t="shared" si="7"/>
        <v/>
      </c>
      <c r="O64" s="50" t="str">
        <f t="shared" si="8"/>
        <v/>
      </c>
      <c r="P64" s="50" t="str">
        <f t="shared" si="9"/>
        <v/>
      </c>
      <c r="Q64" s="50" t="str">
        <f t="shared" si="10"/>
        <v/>
      </c>
      <c r="R64" s="50" t="str">
        <f t="shared" si="11"/>
        <v/>
      </c>
      <c r="S64" s="33">
        <f>IF(AND(rif!E64="",rif!F64=""),0,IF(AND(E64=rif!E64,F64=rif!F64),10,IF(G64=rif!G64,3,0)+IF(H64=rif!H64,0.5,0)+IF(I64=rif!I64,0.5,0)+IF(J64=rif!J64,0.5,0)+IF(K64=rif!K64,0.5,0)+IF(L64=rif!L64,0.5,0)+IF(M64=rif!M64,0.5,0)+IF(N64=rif!N64,0.5,0)+IF(O64=rif!O64,0.5,0)+IF(P64=rif!P64,0.5,0)+IF(Q64=rif!Q64,0.5,0)+IF(R64=rif!R64,0.5,0)))</f>
        <v>0</v>
      </c>
      <c r="T64" s="1"/>
      <c r="U64" s="1"/>
      <c r="V64" s="82"/>
      <c r="W64" s="1"/>
      <c r="X64" s="1"/>
      <c r="Y64" s="1"/>
      <c r="Z64" s="1"/>
      <c r="AA64" s="4"/>
      <c r="AB64" s="1"/>
    </row>
    <row r="65" spans="1:28">
      <c r="A65" s="82">
        <v>43269.583333333336</v>
      </c>
      <c r="B65" s="61" t="s">
        <v>60</v>
      </c>
      <c r="C65" s="39" t="s">
        <v>31</v>
      </c>
      <c r="D65" s="39" t="s">
        <v>80</v>
      </c>
      <c r="E65" s="23"/>
      <c r="F65" s="49"/>
      <c r="G65" s="50" t="str">
        <f t="shared" si="0"/>
        <v/>
      </c>
      <c r="H65" s="50" t="str">
        <f t="shared" si="1"/>
        <v/>
      </c>
      <c r="I65" s="50" t="str">
        <f t="shared" si="2"/>
        <v/>
      </c>
      <c r="J65" s="50" t="str">
        <f t="shared" si="3"/>
        <v/>
      </c>
      <c r="K65" s="50" t="str">
        <f t="shared" si="4"/>
        <v/>
      </c>
      <c r="L65" s="50" t="str">
        <f t="shared" si="5"/>
        <v/>
      </c>
      <c r="M65" s="50" t="str">
        <f t="shared" si="6"/>
        <v/>
      </c>
      <c r="N65" s="50" t="str">
        <f t="shared" si="7"/>
        <v/>
      </c>
      <c r="O65" s="50" t="str">
        <f t="shared" si="8"/>
        <v/>
      </c>
      <c r="P65" s="50" t="str">
        <f t="shared" si="9"/>
        <v/>
      </c>
      <c r="Q65" s="50" t="str">
        <f t="shared" si="10"/>
        <v/>
      </c>
      <c r="R65" s="50" t="str">
        <f t="shared" si="11"/>
        <v/>
      </c>
      <c r="S65" s="33">
        <f>IF(AND(rif!E65="",rif!F65=""),0,IF(AND(E65=rif!E65,F65=rif!F65),10,IF(G65=rif!G65,3,0)+IF(H65=rif!H65,0.5,0)+IF(I65=rif!I65,0.5,0)+IF(J65=rif!J65,0.5,0)+IF(K65=rif!K65,0.5,0)+IF(L65=rif!L65,0.5,0)+IF(M65=rif!M65,0.5,0)+IF(N65=rif!N65,0.5,0)+IF(O65=rif!O65,0.5,0)+IF(P65=rif!P65,0.5,0)+IF(Q65=rif!Q65,0.5,0)+IF(R65=rif!R65,0.5,0)))</f>
        <v>0</v>
      </c>
      <c r="T65" s="1"/>
      <c r="U65" s="1"/>
      <c r="V65" s="82"/>
      <c r="W65" s="1"/>
      <c r="X65" s="1"/>
      <c r="Y65" s="1"/>
      <c r="Z65" s="1"/>
      <c r="AA65" s="4"/>
      <c r="AB65" s="1"/>
    </row>
    <row r="66" spans="1:28" s="52" customFormat="1">
      <c r="A66" s="82">
        <v>43269.708333333336</v>
      </c>
      <c r="B66" s="60" t="s">
        <v>87</v>
      </c>
      <c r="C66" s="39" t="s">
        <v>28</v>
      </c>
      <c r="D66" s="39" t="s">
        <v>82</v>
      </c>
      <c r="E66" s="23"/>
      <c r="F66" s="49"/>
      <c r="G66" s="50" t="str">
        <f t="shared" si="0"/>
        <v/>
      </c>
      <c r="H66" s="50" t="str">
        <f t="shared" si="1"/>
        <v/>
      </c>
      <c r="I66" s="50" t="str">
        <f t="shared" si="2"/>
        <v/>
      </c>
      <c r="J66" s="50" t="str">
        <f t="shared" si="3"/>
        <v/>
      </c>
      <c r="K66" s="50" t="str">
        <f t="shared" si="4"/>
        <v/>
      </c>
      <c r="L66" s="50" t="str">
        <f t="shared" si="5"/>
        <v/>
      </c>
      <c r="M66" s="50" t="str">
        <f t="shared" si="6"/>
        <v/>
      </c>
      <c r="N66" s="50" t="str">
        <f t="shared" si="7"/>
        <v/>
      </c>
      <c r="O66" s="50" t="str">
        <f t="shared" si="8"/>
        <v/>
      </c>
      <c r="P66" s="50" t="str">
        <f t="shared" si="9"/>
        <v/>
      </c>
      <c r="Q66" s="50" t="str">
        <f t="shared" si="10"/>
        <v/>
      </c>
      <c r="R66" s="50" t="str">
        <f t="shared" si="11"/>
        <v/>
      </c>
      <c r="S66" s="33">
        <f>IF(AND(rif!E66="",rif!F66=""),0,IF(AND(E66=rif!E66,F66=rif!F66),10,IF(G66=rif!G66,3,0)+IF(H66=rif!H66,0.5,0)+IF(I66=rif!I66,0.5,0)+IF(J66=rif!J66,0.5,0)+IF(K66=rif!K66,0.5,0)+IF(L66=rif!L66,0.5,0)+IF(M66=rif!M66,0.5,0)+IF(N66=rif!N66,0.5,0)+IF(O66=rif!O66,0.5,0)+IF(P66=rif!P66,0.5,0)+IF(Q66=rif!Q66,0.5,0)+IF(R66=rif!R66,0.5,0)))</f>
        <v>0</v>
      </c>
      <c r="V66" s="82"/>
      <c r="AA66" s="4"/>
    </row>
    <row r="67" spans="1:28" s="52" customFormat="1">
      <c r="A67" s="82">
        <v>43269.833333333336</v>
      </c>
      <c r="B67" s="60" t="s">
        <v>87</v>
      </c>
      <c r="C67" s="39" t="s">
        <v>83</v>
      </c>
      <c r="D67" s="39" t="s">
        <v>5</v>
      </c>
      <c r="E67" s="23"/>
      <c r="F67" s="49"/>
      <c r="G67" s="50" t="str">
        <f t="shared" si="0"/>
        <v/>
      </c>
      <c r="H67" s="50" t="str">
        <f t="shared" si="1"/>
        <v/>
      </c>
      <c r="I67" s="50" t="str">
        <f t="shared" si="2"/>
        <v/>
      </c>
      <c r="J67" s="50" t="str">
        <f t="shared" si="3"/>
        <v/>
      </c>
      <c r="K67" s="50" t="str">
        <f t="shared" si="4"/>
        <v/>
      </c>
      <c r="L67" s="50" t="str">
        <f t="shared" si="5"/>
        <v/>
      </c>
      <c r="M67" s="50" t="str">
        <f t="shared" si="6"/>
        <v/>
      </c>
      <c r="N67" s="50" t="str">
        <f t="shared" si="7"/>
        <v/>
      </c>
      <c r="O67" s="50" t="str">
        <f t="shared" si="8"/>
        <v/>
      </c>
      <c r="P67" s="50" t="str">
        <f t="shared" si="9"/>
        <v/>
      </c>
      <c r="Q67" s="50" t="str">
        <f t="shared" si="10"/>
        <v/>
      </c>
      <c r="R67" s="50" t="str">
        <f t="shared" si="11"/>
        <v/>
      </c>
      <c r="S67" s="33">
        <f>IF(AND(rif!E67="",rif!F67=""),0,IF(AND(E67=rif!E67,F67=rif!F67),10,IF(G67=rif!G67,3,0)+IF(H67=rif!H67,0.5,0)+IF(I67=rif!I67,0.5,0)+IF(J67=rif!J67,0.5,0)+IF(K67=rif!K67,0.5,0)+IF(L67=rif!L67,0.5,0)+IF(M67=rif!M67,0.5,0)+IF(N67=rif!N67,0.5,0)+IF(O67=rif!O67,0.5,0)+IF(P67=rif!P67,0.5,0)+IF(Q67=rif!Q67,0.5,0)+IF(R67=rif!R67,0.5,0)))</f>
        <v>0</v>
      </c>
      <c r="V67" s="82"/>
      <c r="AA67" s="4"/>
    </row>
    <row r="68" spans="1:28" s="52" customFormat="1">
      <c r="A68" s="82">
        <v>43270.583333333336</v>
      </c>
      <c r="B68" s="61" t="s">
        <v>88</v>
      </c>
      <c r="C68" s="39" t="s">
        <v>84</v>
      </c>
      <c r="D68" s="39" t="s">
        <v>85</v>
      </c>
      <c r="E68" s="23"/>
      <c r="F68" s="49"/>
      <c r="G68" s="50" t="str">
        <f t="shared" si="0"/>
        <v/>
      </c>
      <c r="H68" s="50" t="str">
        <f t="shared" si="1"/>
        <v/>
      </c>
      <c r="I68" s="50" t="str">
        <f t="shared" si="2"/>
        <v/>
      </c>
      <c r="J68" s="50" t="str">
        <f t="shared" si="3"/>
        <v/>
      </c>
      <c r="K68" s="50" t="str">
        <f t="shared" si="4"/>
        <v/>
      </c>
      <c r="L68" s="50" t="str">
        <f t="shared" si="5"/>
        <v/>
      </c>
      <c r="M68" s="50" t="str">
        <f t="shared" si="6"/>
        <v/>
      </c>
      <c r="N68" s="50" t="str">
        <f t="shared" si="7"/>
        <v/>
      </c>
      <c r="O68" s="50" t="str">
        <f t="shared" si="8"/>
        <v/>
      </c>
      <c r="P68" s="50" t="str">
        <f t="shared" si="9"/>
        <v/>
      </c>
      <c r="Q68" s="50" t="str">
        <f t="shared" si="10"/>
        <v/>
      </c>
      <c r="R68" s="50" t="str">
        <f t="shared" si="11"/>
        <v/>
      </c>
      <c r="S68" s="33">
        <f>IF(AND(rif!E68="",rif!F68=""),0,IF(AND(E68=rif!E68,F68=rif!F68),10,IF(G68=rif!G68,3,0)+IF(H68=rif!H68,0.5,0)+IF(I68=rif!I68,0.5,0)+IF(J68=rif!J68,0.5,0)+IF(K68=rif!K68,0.5,0)+IF(L68=rif!L68,0.5,0)+IF(M68=rif!M68,0.5,0)+IF(N68=rif!N68,0.5,0)+IF(O68=rif!O68,0.5,0)+IF(P68=rif!P68,0.5,0)+IF(Q68=rif!Q68,0.5,0)+IF(R68=rif!R68,0.5,0)))</f>
        <v>0</v>
      </c>
      <c r="V68" s="82"/>
      <c r="AA68" s="4"/>
    </row>
    <row r="69" spans="1:28" s="52" customFormat="1">
      <c r="A69" s="82">
        <v>43270.708333333336</v>
      </c>
      <c r="B69" s="61" t="s">
        <v>88</v>
      </c>
      <c r="C69" s="39" t="s">
        <v>21</v>
      </c>
      <c r="D69" s="39" t="s">
        <v>86</v>
      </c>
      <c r="E69" s="23"/>
      <c r="F69" s="49"/>
      <c r="G69" s="50" t="str">
        <f t="shared" si="0"/>
        <v/>
      </c>
      <c r="H69" s="50" t="str">
        <f t="shared" si="1"/>
        <v/>
      </c>
      <c r="I69" s="50" t="str">
        <f t="shared" si="2"/>
        <v/>
      </c>
      <c r="J69" s="50" t="str">
        <f t="shared" si="3"/>
        <v/>
      </c>
      <c r="K69" s="50" t="str">
        <f t="shared" si="4"/>
        <v/>
      </c>
      <c r="L69" s="50" t="str">
        <f t="shared" si="5"/>
        <v/>
      </c>
      <c r="M69" s="50" t="str">
        <f t="shared" si="6"/>
        <v/>
      </c>
      <c r="N69" s="50" t="str">
        <f t="shared" si="7"/>
        <v/>
      </c>
      <c r="O69" s="50" t="str">
        <f t="shared" si="8"/>
        <v/>
      </c>
      <c r="P69" s="50" t="str">
        <f t="shared" si="9"/>
        <v/>
      </c>
      <c r="Q69" s="50" t="str">
        <f t="shared" si="10"/>
        <v/>
      </c>
      <c r="R69" s="50" t="str">
        <f t="shared" si="11"/>
        <v/>
      </c>
      <c r="S69" s="33">
        <f>IF(AND(rif!E69="",rif!F69=""),0,IF(AND(E69=rif!E69,F69=rif!F69),10,IF(G69=rif!G69,3,0)+IF(H69=rif!H69,0.5,0)+IF(I69=rif!I69,0.5,0)+IF(J69=rif!J69,0.5,0)+IF(K69=rif!K69,0.5,0)+IF(L69=rif!L69,0.5,0)+IF(M69=rif!M69,0.5,0)+IF(N69=rif!N69,0.5,0)+IF(O69=rif!O69,0.5,0)+IF(P69=rif!P69,0.5,0)+IF(Q69=rif!Q69,0.5,0)+IF(R69=rif!R69,0.5,0)))</f>
        <v>0</v>
      </c>
      <c r="V69" s="82"/>
      <c r="AA69" s="4"/>
    </row>
    <row r="70" spans="1:28">
      <c r="A70" s="29"/>
      <c r="B70" s="53"/>
      <c r="C70" s="30"/>
      <c r="D70" s="31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71">
        <f>SUM(S54:S69)</f>
        <v>0</v>
      </c>
      <c r="T70" s="1"/>
      <c r="U70" s="1"/>
      <c r="V70" s="1"/>
      <c r="W70" s="1"/>
      <c r="X70" s="1"/>
      <c r="Y70" s="1"/>
      <c r="Z70" s="1"/>
      <c r="AA70" s="4"/>
      <c r="AB70" s="1"/>
    </row>
    <row r="71" spans="1:28">
      <c r="A71" s="32"/>
      <c r="B71" s="53"/>
      <c r="C71" s="30"/>
      <c r="D71" s="31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40"/>
      <c r="T71" s="1"/>
      <c r="U71" s="1"/>
      <c r="V71" s="1"/>
      <c r="W71" s="1"/>
      <c r="X71" s="1"/>
      <c r="Y71" s="1"/>
      <c r="Z71" s="1"/>
      <c r="AA71" s="4"/>
      <c r="AB71" s="1"/>
    </row>
    <row r="72" spans="1:28">
      <c r="A72" s="82">
        <v>43270.833333333336</v>
      </c>
      <c r="B72" s="56" t="s">
        <v>54</v>
      </c>
      <c r="C72" s="39" t="s">
        <v>6</v>
      </c>
      <c r="D72" s="39" t="s">
        <v>67</v>
      </c>
      <c r="E72" s="23"/>
      <c r="F72" s="49"/>
      <c r="G72" s="50" t="str">
        <f t="shared" ref="G72:G87" si="12">IF(OR(E72="",F72=""),"",IF(E72&gt;F72,"1",IF(E72&lt;F72,"2","X")))</f>
        <v/>
      </c>
      <c r="H72" s="50" t="str">
        <f t="shared" ref="H72:H87" si="13">IF(OR(E72="",F72=""),"",IF(AND(E72&gt;0,F72&gt;0),"GOL","NOGOL"))</f>
        <v/>
      </c>
      <c r="I72" s="50" t="str">
        <f t="shared" ref="I72:I87" si="14">IF(OR(E72="",F72=""),"",IF(INT((E72+F72)/2)=(E72+F72)/2,"PARI","DISPARI"))</f>
        <v/>
      </c>
      <c r="J72" s="50" t="str">
        <f t="shared" ref="J72:J87" si="15">IF(OR(E72="",F72=""),"",IF(E72+F72&gt;1,"OVER","UNDER"))</f>
        <v/>
      </c>
      <c r="K72" s="50" t="str">
        <f t="shared" ref="K72:K87" si="16">IF(OR(E72="",F72=""),"",IF(E72+F72&gt;2,"OVER","UNDER"))</f>
        <v/>
      </c>
      <c r="L72" s="50" t="str">
        <f t="shared" ref="L72:L87" si="17">IF(OR(E72="",F72=""),"",IF(E72+F72&gt;3,"OVER","UNDER"))</f>
        <v/>
      </c>
      <c r="M72" s="50" t="str">
        <f t="shared" ref="M72:M87" si="18">IF(OR(E72="",F72=""),"",E72+F72)</f>
        <v/>
      </c>
      <c r="N72" s="50" t="str">
        <f t="shared" ref="N72:N87" si="19">IF(OR(E72="",F72=""),"",IF(E72&gt;0,"SI","NO"))</f>
        <v/>
      </c>
      <c r="O72" s="50" t="str">
        <f t="shared" ref="O72:O87" si="20">IF(OR(E72="",F72=""),"",IF(F72&gt;0,"SI","NO"))</f>
        <v/>
      </c>
      <c r="P72" s="50" t="str">
        <f t="shared" ref="P72:P87" si="21">IF(OR(E72="",F72=""),"",E72-F72)</f>
        <v/>
      </c>
      <c r="Q72" s="50" t="str">
        <f t="shared" ref="Q72:Q87" si="22">IF(AND(E72="",F72=""),"",CONCATENATE(G72,"+",H72))</f>
        <v/>
      </c>
      <c r="R72" s="50" t="str">
        <f t="shared" ref="R72:R87" si="23">IF(AND(E72="",F72=""),"",CONCATENATE(G72,"+",K72))</f>
        <v/>
      </c>
      <c r="S72" s="33">
        <f>IF(AND(rif!E72="",rif!F72=""),0,IF(AND(E72=rif!E72,F72=rif!F72),10,IF(G72=rif!G72,3,0)+IF(H72=rif!H72,0.5,0)+IF(I72=rif!I72,0.5,0)+IF(J72=rif!J72,0.5,0)+IF(K72=rif!K72,0.5,0)+IF(L72=rif!L72,0.5,0)+IF(M72=rif!M72,0.5,0)+IF(N72=rif!N72,0.5,0)+IF(O72=rif!O72,0.5,0)+IF(P72=rif!P72,0.5,0)+IF(Q72=rif!Q72,0.5,0)+IF(R72=rif!R72,0.5,0)))</f>
        <v>0</v>
      </c>
      <c r="T72" s="1"/>
      <c r="U72" s="1"/>
      <c r="V72" s="1"/>
      <c r="W72" s="1"/>
      <c r="X72" s="1"/>
      <c r="Y72" s="1"/>
      <c r="Z72" s="1"/>
      <c r="AA72" s="4"/>
      <c r="AB72" s="1"/>
    </row>
    <row r="73" spans="1:28">
      <c r="A73" s="82">
        <v>43271.583333333336</v>
      </c>
      <c r="B73" s="56" t="s">
        <v>55</v>
      </c>
      <c r="C73" s="39" t="s">
        <v>30</v>
      </c>
      <c r="D73" s="39" t="s">
        <v>71</v>
      </c>
      <c r="E73" s="23"/>
      <c r="F73" s="49"/>
      <c r="G73" s="50" t="str">
        <f t="shared" si="12"/>
        <v/>
      </c>
      <c r="H73" s="50" t="str">
        <f t="shared" si="13"/>
        <v/>
      </c>
      <c r="I73" s="50" t="str">
        <f t="shared" si="14"/>
        <v/>
      </c>
      <c r="J73" s="50" t="str">
        <f t="shared" si="15"/>
        <v/>
      </c>
      <c r="K73" s="50" t="str">
        <f t="shared" si="16"/>
        <v/>
      </c>
      <c r="L73" s="50" t="str">
        <f t="shared" si="17"/>
        <v/>
      </c>
      <c r="M73" s="50" t="str">
        <f t="shared" si="18"/>
        <v/>
      </c>
      <c r="N73" s="50" t="str">
        <f t="shared" si="19"/>
        <v/>
      </c>
      <c r="O73" s="50" t="str">
        <f t="shared" si="20"/>
        <v/>
      </c>
      <c r="P73" s="50" t="str">
        <f t="shared" si="21"/>
        <v/>
      </c>
      <c r="Q73" s="50" t="str">
        <f t="shared" si="22"/>
        <v/>
      </c>
      <c r="R73" s="50" t="str">
        <f t="shared" si="23"/>
        <v/>
      </c>
      <c r="S73" s="33">
        <f>IF(AND(rif!E73="",rif!F73=""),0,IF(AND(E73=rif!E73,F73=rif!F73),10,IF(G73=rif!G73,3,0)+IF(H73=rif!H73,0.5,0)+IF(I73=rif!I73,0.5,0)+IF(J73=rif!J73,0.5,0)+IF(K73=rif!K73,0.5,0)+IF(L73=rif!L73,0.5,0)+IF(M73=rif!M73,0.5,0)+IF(N73=rif!N73,0.5,0)+IF(O73=rif!O73,0.5,0)+IF(P73=rif!P73,0.5,0)+IF(Q73=rif!Q73,0.5,0)+IF(R73=rif!R73,0.5,0)))</f>
        <v>0</v>
      </c>
      <c r="T73" s="1"/>
      <c r="U73" s="1"/>
      <c r="V73" s="1"/>
      <c r="W73" s="1"/>
      <c r="X73" s="1"/>
      <c r="Y73" s="1"/>
      <c r="Z73" s="1"/>
      <c r="AA73" s="4"/>
      <c r="AB73" s="1"/>
    </row>
    <row r="74" spans="1:28">
      <c r="A74" s="82">
        <v>43271.708333333336</v>
      </c>
      <c r="B74" s="57" t="s">
        <v>54</v>
      </c>
      <c r="C74" s="39" t="s">
        <v>69</v>
      </c>
      <c r="D74" s="39" t="s">
        <v>68</v>
      </c>
      <c r="E74" s="23"/>
      <c r="F74" s="49"/>
      <c r="G74" s="50" t="str">
        <f t="shared" si="12"/>
        <v/>
      </c>
      <c r="H74" s="50" t="str">
        <f t="shared" si="13"/>
        <v/>
      </c>
      <c r="I74" s="50" t="str">
        <f t="shared" si="14"/>
        <v/>
      </c>
      <c r="J74" s="50" t="str">
        <f t="shared" si="15"/>
        <v/>
      </c>
      <c r="K74" s="50" t="str">
        <f t="shared" si="16"/>
        <v/>
      </c>
      <c r="L74" s="50" t="str">
        <f t="shared" si="17"/>
        <v/>
      </c>
      <c r="M74" s="50" t="str">
        <f t="shared" si="18"/>
        <v/>
      </c>
      <c r="N74" s="50" t="str">
        <f t="shared" si="19"/>
        <v/>
      </c>
      <c r="O74" s="50" t="str">
        <f t="shared" si="20"/>
        <v/>
      </c>
      <c r="P74" s="50" t="str">
        <f t="shared" si="21"/>
        <v/>
      </c>
      <c r="Q74" s="50" t="str">
        <f t="shared" si="22"/>
        <v/>
      </c>
      <c r="R74" s="50" t="str">
        <f t="shared" si="23"/>
        <v/>
      </c>
      <c r="S74" s="33">
        <f>IF(AND(rif!E74="",rif!F74=""),0,IF(AND(E74=rif!E74,F74=rif!F74),10,IF(G74=rif!G74,3,0)+IF(H74=rif!H74,0.5,0)+IF(I74=rif!I74,0.5,0)+IF(J74=rif!J74,0.5,0)+IF(K74=rif!K74,0.5,0)+IF(L74=rif!L74,0.5,0)+IF(M74=rif!M74,0.5,0)+IF(N74=rif!N74,0.5,0)+IF(O74=rif!O74,0.5,0)+IF(P74=rif!P74,0.5,0)+IF(Q74=rif!Q74,0.5,0)+IF(R74=rif!R74,0.5,0)))</f>
        <v>0</v>
      </c>
      <c r="T74" s="1"/>
      <c r="U74" s="1"/>
      <c r="V74" s="1"/>
      <c r="W74" s="1"/>
      <c r="X74" s="1"/>
      <c r="Y74" s="1"/>
      <c r="Z74" s="1"/>
      <c r="AA74" s="4"/>
      <c r="AB74" s="1"/>
    </row>
    <row r="75" spans="1:28">
      <c r="A75" s="82">
        <v>43271.833333333336</v>
      </c>
      <c r="B75" s="57" t="s">
        <v>55</v>
      </c>
      <c r="C75" s="39" t="s">
        <v>70</v>
      </c>
      <c r="D75" s="39" t="s">
        <v>22</v>
      </c>
      <c r="E75" s="23"/>
      <c r="F75" s="49"/>
      <c r="G75" s="50" t="str">
        <f t="shared" si="12"/>
        <v/>
      </c>
      <c r="H75" s="50" t="str">
        <f t="shared" si="13"/>
        <v/>
      </c>
      <c r="I75" s="50" t="str">
        <f t="shared" si="14"/>
        <v/>
      </c>
      <c r="J75" s="50" t="str">
        <f t="shared" si="15"/>
        <v/>
      </c>
      <c r="K75" s="50" t="str">
        <f t="shared" si="16"/>
        <v/>
      </c>
      <c r="L75" s="50" t="str">
        <f t="shared" si="17"/>
        <v/>
      </c>
      <c r="M75" s="50" t="str">
        <f t="shared" si="18"/>
        <v/>
      </c>
      <c r="N75" s="50" t="str">
        <f t="shared" si="19"/>
        <v/>
      </c>
      <c r="O75" s="50" t="str">
        <f t="shared" si="20"/>
        <v/>
      </c>
      <c r="P75" s="50" t="str">
        <f t="shared" si="21"/>
        <v/>
      </c>
      <c r="Q75" s="50" t="str">
        <f t="shared" si="22"/>
        <v/>
      </c>
      <c r="R75" s="50" t="str">
        <f t="shared" si="23"/>
        <v/>
      </c>
      <c r="S75" s="33">
        <f>IF(AND(rif!E75="",rif!F75=""),0,IF(AND(E75=rif!E75,F75=rif!F75),10,IF(G75=rif!G75,3,0)+IF(H75=rif!H75,0.5,0)+IF(I75=rif!I75,0.5,0)+IF(J75=rif!J75,0.5,0)+IF(K75=rif!K75,0.5,0)+IF(L75=rif!L75,0.5,0)+IF(M75=rif!M75,0.5,0)+IF(N75=rif!N75,0.5,0)+IF(O75=rif!O75,0.5,0)+IF(P75=rif!P75,0.5,0)+IF(Q75=rif!Q75,0.5,0)+IF(R75=rif!R75,0.5,0)))</f>
        <v>0</v>
      </c>
      <c r="T75" s="1"/>
      <c r="U75" s="1"/>
      <c r="V75" s="1"/>
      <c r="W75" s="1"/>
      <c r="X75" s="1"/>
      <c r="Y75" s="1"/>
      <c r="Z75" s="1"/>
      <c r="AA75" s="4"/>
      <c r="AB75" s="1"/>
    </row>
    <row r="76" spans="1:28">
      <c r="A76" s="82">
        <v>43272.583333333336</v>
      </c>
      <c r="B76" s="58" t="s">
        <v>57</v>
      </c>
      <c r="C76" s="39" t="s">
        <v>73</v>
      </c>
      <c r="D76" s="39" t="s">
        <v>72</v>
      </c>
      <c r="E76" s="23"/>
      <c r="F76" s="49"/>
      <c r="G76" s="50" t="str">
        <f t="shared" si="12"/>
        <v/>
      </c>
      <c r="H76" s="50" t="str">
        <f t="shared" si="13"/>
        <v/>
      </c>
      <c r="I76" s="50" t="str">
        <f t="shared" si="14"/>
        <v/>
      </c>
      <c r="J76" s="50" t="str">
        <f t="shared" si="15"/>
        <v/>
      </c>
      <c r="K76" s="50" t="str">
        <f t="shared" si="16"/>
        <v/>
      </c>
      <c r="L76" s="50" t="str">
        <f t="shared" si="17"/>
        <v/>
      </c>
      <c r="M76" s="50" t="str">
        <f t="shared" si="18"/>
        <v/>
      </c>
      <c r="N76" s="50" t="str">
        <f t="shared" si="19"/>
        <v/>
      </c>
      <c r="O76" s="50" t="str">
        <f t="shared" si="20"/>
        <v/>
      </c>
      <c r="P76" s="50" t="str">
        <f t="shared" si="21"/>
        <v/>
      </c>
      <c r="Q76" s="50" t="str">
        <f t="shared" si="22"/>
        <v/>
      </c>
      <c r="R76" s="50" t="str">
        <f t="shared" si="23"/>
        <v/>
      </c>
      <c r="S76" s="33">
        <f>IF(AND(rif!E76="",rif!F76=""),0,IF(AND(E76=rif!E76,F76=rif!F76),10,IF(G76=rif!G76,3,0)+IF(H76=rif!H76,0.5,0)+IF(I76=rif!I76,0.5,0)+IF(J76=rif!J76,0.5,0)+IF(K76=rif!K76,0.5,0)+IF(L76=rif!L76,0.5,0)+IF(M76=rif!M76,0.5,0)+IF(N76=rif!N76,0.5,0)+IF(O76=rif!O76,0.5,0)+IF(P76=rif!P76,0.5,0)+IF(Q76=rif!Q76,0.5,0)+IF(R76=rif!R76,0.5,0)))</f>
        <v>0</v>
      </c>
      <c r="T76" s="1"/>
      <c r="U76" s="1"/>
      <c r="V76" s="1"/>
      <c r="W76" s="1"/>
      <c r="X76" s="1"/>
      <c r="Y76" s="1"/>
      <c r="Z76" s="1"/>
      <c r="AA76" s="4"/>
      <c r="AB76" s="1"/>
    </row>
    <row r="77" spans="1:28">
      <c r="A77" s="82">
        <v>43272.708333333336</v>
      </c>
      <c r="B77" s="59" t="s">
        <v>57</v>
      </c>
      <c r="C77" s="39" t="s">
        <v>4</v>
      </c>
      <c r="D77" s="39" t="s">
        <v>74</v>
      </c>
      <c r="E77" s="23"/>
      <c r="F77" s="49"/>
      <c r="G77" s="50" t="str">
        <f t="shared" si="12"/>
        <v/>
      </c>
      <c r="H77" s="50" t="str">
        <f t="shared" si="13"/>
        <v/>
      </c>
      <c r="I77" s="50" t="str">
        <f t="shared" si="14"/>
        <v/>
      </c>
      <c r="J77" s="50" t="str">
        <f t="shared" si="15"/>
        <v/>
      </c>
      <c r="K77" s="50" t="str">
        <f t="shared" si="16"/>
        <v/>
      </c>
      <c r="L77" s="50" t="str">
        <f t="shared" si="17"/>
        <v/>
      </c>
      <c r="M77" s="50" t="str">
        <f t="shared" si="18"/>
        <v/>
      </c>
      <c r="N77" s="50" t="str">
        <f t="shared" si="19"/>
        <v/>
      </c>
      <c r="O77" s="50" t="str">
        <f t="shared" si="20"/>
        <v/>
      </c>
      <c r="P77" s="50" t="str">
        <f t="shared" si="21"/>
        <v/>
      </c>
      <c r="Q77" s="50" t="str">
        <f t="shared" si="22"/>
        <v/>
      </c>
      <c r="R77" s="50" t="str">
        <f t="shared" si="23"/>
        <v/>
      </c>
      <c r="S77" s="33">
        <f>IF(AND(rif!E77="",rif!F77=""),0,IF(AND(E77=rif!E77,F77=rif!F77),10,IF(G77=rif!G77,3,0)+IF(H77=rif!H77,0.5,0)+IF(I77=rif!I77,0.5,0)+IF(J77=rif!J77,0.5,0)+IF(K77=rif!K77,0.5,0)+IF(L77=rif!L77,0.5,0)+IF(M77=rif!M77,0.5,0)+IF(N77=rif!N77,0.5,0)+IF(O77=rif!O77,0.5,0)+IF(P77=rif!P77,0.5,0)+IF(Q77=rif!Q77,0.5,0)+IF(R77=rif!R77,0.5,0)))</f>
        <v>0</v>
      </c>
      <c r="T77" s="1"/>
      <c r="U77" s="1"/>
      <c r="V77" s="1"/>
      <c r="W77" s="1"/>
      <c r="X77" s="1"/>
      <c r="Y77" s="1"/>
      <c r="Z77" s="1"/>
      <c r="AA77" s="4"/>
      <c r="AB77" s="1"/>
    </row>
    <row r="78" spans="1:28">
      <c r="A78" s="82">
        <v>43272.833333333336</v>
      </c>
      <c r="B78" s="59" t="s">
        <v>56</v>
      </c>
      <c r="C78" s="39" t="s">
        <v>75</v>
      </c>
      <c r="D78" s="39" t="s">
        <v>15</v>
      </c>
      <c r="E78" s="23"/>
      <c r="F78" s="49"/>
      <c r="G78" s="50" t="str">
        <f t="shared" si="12"/>
        <v/>
      </c>
      <c r="H78" s="50" t="str">
        <f t="shared" si="13"/>
        <v/>
      </c>
      <c r="I78" s="50" t="str">
        <f t="shared" si="14"/>
        <v/>
      </c>
      <c r="J78" s="50" t="str">
        <f t="shared" si="15"/>
        <v/>
      </c>
      <c r="K78" s="50" t="str">
        <f t="shared" si="16"/>
        <v/>
      </c>
      <c r="L78" s="50" t="str">
        <f t="shared" si="17"/>
        <v/>
      </c>
      <c r="M78" s="50" t="str">
        <f t="shared" si="18"/>
        <v/>
      </c>
      <c r="N78" s="50" t="str">
        <f t="shared" si="19"/>
        <v/>
      </c>
      <c r="O78" s="50" t="str">
        <f t="shared" si="20"/>
        <v/>
      </c>
      <c r="P78" s="50" t="str">
        <f t="shared" si="21"/>
        <v/>
      </c>
      <c r="Q78" s="50" t="str">
        <f t="shared" si="22"/>
        <v/>
      </c>
      <c r="R78" s="50" t="str">
        <f t="shared" si="23"/>
        <v/>
      </c>
      <c r="S78" s="33">
        <f>IF(AND(rif!E78="",rif!F78=""),0,IF(AND(E78=rif!E78,F78=rif!F78),10,IF(G78=rif!G78,3,0)+IF(H78=rif!H78,0.5,0)+IF(I78=rif!I78,0.5,0)+IF(J78=rif!J78,0.5,0)+IF(K78=rif!K78,0.5,0)+IF(L78=rif!L78,0.5,0)+IF(M78=rif!M78,0.5,0)+IF(N78=rif!N78,0.5,0)+IF(O78=rif!O78,0.5,0)+IF(P78=rif!P78,0.5,0)+IF(Q78=rif!Q78,0.5,0)+IF(R78=rif!R78,0.5,0)))</f>
        <v>0</v>
      </c>
      <c r="T78" s="1"/>
      <c r="U78" s="1"/>
      <c r="V78" s="1"/>
      <c r="W78" s="1"/>
      <c r="X78" s="1"/>
      <c r="Y78" s="1"/>
      <c r="Z78" s="1"/>
      <c r="AA78" s="4"/>
      <c r="AB78" s="1"/>
    </row>
    <row r="79" spans="1:28">
      <c r="A79" s="82">
        <v>43273.583333333336</v>
      </c>
      <c r="B79" s="58" t="s">
        <v>58</v>
      </c>
      <c r="C79" s="39" t="s">
        <v>77</v>
      </c>
      <c r="D79" s="39" t="s">
        <v>78</v>
      </c>
      <c r="E79" s="23"/>
      <c r="F79" s="49"/>
      <c r="G79" s="50" t="str">
        <f t="shared" si="12"/>
        <v/>
      </c>
      <c r="H79" s="50" t="str">
        <f t="shared" si="13"/>
        <v/>
      </c>
      <c r="I79" s="50" t="str">
        <f t="shared" si="14"/>
        <v/>
      </c>
      <c r="J79" s="50" t="str">
        <f t="shared" si="15"/>
        <v/>
      </c>
      <c r="K79" s="50" t="str">
        <f t="shared" si="16"/>
        <v/>
      </c>
      <c r="L79" s="50" t="str">
        <f t="shared" si="17"/>
        <v/>
      </c>
      <c r="M79" s="50" t="str">
        <f t="shared" si="18"/>
        <v/>
      </c>
      <c r="N79" s="50" t="str">
        <f t="shared" si="19"/>
        <v/>
      </c>
      <c r="O79" s="50" t="str">
        <f t="shared" si="20"/>
        <v/>
      </c>
      <c r="P79" s="50" t="str">
        <f t="shared" si="21"/>
        <v/>
      </c>
      <c r="Q79" s="50" t="str">
        <f t="shared" si="22"/>
        <v/>
      </c>
      <c r="R79" s="50" t="str">
        <f t="shared" si="23"/>
        <v/>
      </c>
      <c r="S79" s="33">
        <f>IF(AND(rif!E79="",rif!F79=""),0,IF(AND(E79=rif!E79,F79=rif!F79),10,IF(G79=rif!G79,3,0)+IF(H79=rif!H79,0.5,0)+IF(I79=rif!I79,0.5,0)+IF(J79=rif!J79,0.5,0)+IF(K79=rif!K79,0.5,0)+IF(L79=rif!L79,0.5,0)+IF(M79=rif!M79,0.5,0)+IF(N79=rif!N79,0.5,0)+IF(O79=rif!O79,0.5,0)+IF(P79=rif!P79,0.5,0)+IF(Q79=rif!Q79,0.5,0)+IF(R79=rif!R79,0.5,0)))</f>
        <v>0</v>
      </c>
      <c r="T79" s="1"/>
      <c r="U79" s="1"/>
      <c r="V79" s="1"/>
      <c r="W79" s="1"/>
      <c r="X79" s="1"/>
      <c r="Y79" s="1"/>
      <c r="Z79" s="1"/>
      <c r="AA79" s="4"/>
      <c r="AB79" s="1"/>
    </row>
    <row r="80" spans="1:28">
      <c r="A80" s="82">
        <v>43273.708333333336</v>
      </c>
      <c r="B80" s="60" t="s">
        <v>56</v>
      </c>
      <c r="C80" s="39" t="s">
        <v>76</v>
      </c>
      <c r="D80" s="39" t="s">
        <v>29</v>
      </c>
      <c r="E80" s="23"/>
      <c r="F80" s="49"/>
      <c r="G80" s="50" t="str">
        <f t="shared" si="12"/>
        <v/>
      </c>
      <c r="H80" s="50" t="str">
        <f t="shared" si="13"/>
        <v/>
      </c>
      <c r="I80" s="50" t="str">
        <f t="shared" si="14"/>
        <v/>
      </c>
      <c r="J80" s="50" t="str">
        <f t="shared" si="15"/>
        <v/>
      </c>
      <c r="K80" s="50" t="str">
        <f t="shared" si="16"/>
        <v/>
      </c>
      <c r="L80" s="50" t="str">
        <f t="shared" si="17"/>
        <v/>
      </c>
      <c r="M80" s="50" t="str">
        <f t="shared" si="18"/>
        <v/>
      </c>
      <c r="N80" s="50" t="str">
        <f t="shared" si="19"/>
        <v/>
      </c>
      <c r="O80" s="50" t="str">
        <f t="shared" si="20"/>
        <v/>
      </c>
      <c r="P80" s="50" t="str">
        <f t="shared" si="21"/>
        <v/>
      </c>
      <c r="Q80" s="50" t="str">
        <f t="shared" si="22"/>
        <v/>
      </c>
      <c r="R80" s="50" t="str">
        <f t="shared" si="23"/>
        <v/>
      </c>
      <c r="S80" s="33">
        <f>IF(AND(rif!E80="",rif!F80=""),0,IF(AND(E80=rif!E80,F80=rif!F80),10,IF(G80=rif!G80,3,0)+IF(H80=rif!H80,0.5,0)+IF(I80=rif!I80,0.5,0)+IF(J80=rif!J80,0.5,0)+IF(K80=rif!K80,0.5,0)+IF(L80=rif!L80,0.5,0)+IF(M80=rif!M80,0.5,0)+IF(N80=rif!N80,0.5,0)+IF(O80=rif!O80,0.5,0)+IF(P80=rif!P80,0.5,0)+IF(Q80=rif!Q80,0.5,0)+IF(R80=rif!R80,0.5,0)))</f>
        <v>0</v>
      </c>
      <c r="T80" s="1"/>
      <c r="U80" s="1"/>
      <c r="V80" s="1"/>
      <c r="W80" s="1"/>
      <c r="X80" s="1"/>
      <c r="Y80" s="1"/>
      <c r="Z80" s="1"/>
      <c r="AA80" s="4"/>
      <c r="AB80" s="1"/>
    </row>
    <row r="81" spans="1:28">
      <c r="A81" s="82">
        <v>43273.833333333336</v>
      </c>
      <c r="B81" s="60" t="s">
        <v>58</v>
      </c>
      <c r="C81" s="39" t="s">
        <v>79</v>
      </c>
      <c r="D81" s="39" t="s">
        <v>8</v>
      </c>
      <c r="E81" s="23"/>
      <c r="F81" s="49"/>
      <c r="G81" s="50" t="str">
        <f t="shared" si="12"/>
        <v/>
      </c>
      <c r="H81" s="50" t="str">
        <f t="shared" si="13"/>
        <v/>
      </c>
      <c r="I81" s="50" t="str">
        <f t="shared" si="14"/>
        <v/>
      </c>
      <c r="J81" s="50" t="str">
        <f t="shared" si="15"/>
        <v/>
      </c>
      <c r="K81" s="50" t="str">
        <f t="shared" si="16"/>
        <v/>
      </c>
      <c r="L81" s="50" t="str">
        <f t="shared" si="17"/>
        <v/>
      </c>
      <c r="M81" s="50" t="str">
        <f t="shared" si="18"/>
        <v/>
      </c>
      <c r="N81" s="50" t="str">
        <f t="shared" si="19"/>
        <v/>
      </c>
      <c r="O81" s="50" t="str">
        <f t="shared" si="20"/>
        <v/>
      </c>
      <c r="P81" s="50" t="str">
        <f t="shared" si="21"/>
        <v/>
      </c>
      <c r="Q81" s="50" t="str">
        <f t="shared" si="22"/>
        <v/>
      </c>
      <c r="R81" s="50" t="str">
        <f t="shared" si="23"/>
        <v/>
      </c>
      <c r="S81" s="33">
        <f>IF(AND(rif!E81="",rif!F81=""),0,IF(AND(E81=rif!E81,F81=rif!F81),10,IF(G81=rif!G81,3,0)+IF(H81=rif!H81,0.5,0)+IF(I81=rif!I81,0.5,0)+IF(J81=rif!J81,0.5,0)+IF(K81=rif!K81,0.5,0)+IF(L81=rif!L81,0.5,0)+IF(M81=rif!M81,0.5,0)+IF(N81=rif!N81,0.5,0)+IF(O81=rif!O81,0.5,0)+IF(P81=rif!P81,0.5,0)+IF(Q81=rif!Q81,0.5,0)+IF(R81=rif!R81,0.5,0)))</f>
        <v>0</v>
      </c>
      <c r="T81" s="1"/>
      <c r="U81" s="1"/>
      <c r="V81" s="1"/>
      <c r="W81" s="1"/>
      <c r="X81" s="1"/>
      <c r="Y81" s="1"/>
      <c r="Z81" s="1"/>
      <c r="AA81" s="4"/>
      <c r="AB81" s="1"/>
    </row>
    <row r="82" spans="1:28">
      <c r="A82" s="82">
        <v>43274.583333333336</v>
      </c>
      <c r="B82" s="61" t="s">
        <v>87</v>
      </c>
      <c r="C82" s="39" t="s">
        <v>28</v>
      </c>
      <c r="D82" s="39" t="s">
        <v>83</v>
      </c>
      <c r="E82" s="23"/>
      <c r="F82" s="49"/>
      <c r="G82" s="50" t="str">
        <f t="shared" si="12"/>
        <v/>
      </c>
      <c r="H82" s="50" t="str">
        <f t="shared" si="13"/>
        <v/>
      </c>
      <c r="I82" s="50" t="str">
        <f t="shared" si="14"/>
        <v/>
      </c>
      <c r="J82" s="50" t="str">
        <f t="shared" si="15"/>
        <v/>
      </c>
      <c r="K82" s="50" t="str">
        <f t="shared" si="16"/>
        <v/>
      </c>
      <c r="L82" s="50" t="str">
        <f t="shared" si="17"/>
        <v/>
      </c>
      <c r="M82" s="50" t="str">
        <f t="shared" si="18"/>
        <v/>
      </c>
      <c r="N82" s="50" t="str">
        <f t="shared" si="19"/>
        <v/>
      </c>
      <c r="O82" s="50" t="str">
        <f t="shared" si="20"/>
        <v/>
      </c>
      <c r="P82" s="50" t="str">
        <f t="shared" si="21"/>
        <v/>
      </c>
      <c r="Q82" s="50" t="str">
        <f t="shared" si="22"/>
        <v/>
      </c>
      <c r="R82" s="50" t="str">
        <f t="shared" si="23"/>
        <v/>
      </c>
      <c r="S82" s="33">
        <f>IF(AND(rif!E82="",rif!F82=""),0,IF(AND(E82=rif!E82,F82=rif!F82),10,IF(G82=rif!G82,3,0)+IF(H82=rif!H82,0.5,0)+IF(I82=rif!I82,0.5,0)+IF(J82=rif!J82,0.5,0)+IF(K82=rif!K82,0.5,0)+IF(L82=rif!L82,0.5,0)+IF(M82=rif!M82,0.5,0)+IF(N82=rif!N82,0.5,0)+IF(O82=rif!O82,0.5,0)+IF(P82=rif!P82,0.5,0)+IF(Q82=rif!Q82,0.5,0)+IF(R82=rif!R82,0.5,0)))</f>
        <v>0</v>
      </c>
      <c r="T82" s="1"/>
      <c r="U82" s="1"/>
      <c r="V82" s="1"/>
      <c r="W82" s="1"/>
      <c r="X82" s="1"/>
      <c r="Y82" s="1"/>
      <c r="Z82" s="1"/>
      <c r="AA82" s="4"/>
      <c r="AB82" s="1"/>
    </row>
    <row r="83" spans="1:28" s="52" customFormat="1">
      <c r="A83" s="82">
        <v>43274.708333333336</v>
      </c>
      <c r="B83" s="61" t="s">
        <v>60</v>
      </c>
      <c r="C83" s="39" t="s">
        <v>80</v>
      </c>
      <c r="D83" s="39" t="s">
        <v>81</v>
      </c>
      <c r="E83" s="23"/>
      <c r="F83" s="49"/>
      <c r="G83" s="50" t="str">
        <f t="shared" si="12"/>
        <v/>
      </c>
      <c r="H83" s="50" t="str">
        <f t="shared" si="13"/>
        <v/>
      </c>
      <c r="I83" s="50" t="str">
        <f t="shared" si="14"/>
        <v/>
      </c>
      <c r="J83" s="50" t="str">
        <f t="shared" si="15"/>
        <v/>
      </c>
      <c r="K83" s="50" t="str">
        <f t="shared" si="16"/>
        <v/>
      </c>
      <c r="L83" s="50" t="str">
        <f t="shared" si="17"/>
        <v/>
      </c>
      <c r="M83" s="50" t="str">
        <f t="shared" si="18"/>
        <v/>
      </c>
      <c r="N83" s="50" t="str">
        <f t="shared" si="19"/>
        <v/>
      </c>
      <c r="O83" s="50" t="str">
        <f t="shared" si="20"/>
        <v/>
      </c>
      <c r="P83" s="50" t="str">
        <f t="shared" si="21"/>
        <v/>
      </c>
      <c r="Q83" s="50" t="str">
        <f t="shared" si="22"/>
        <v/>
      </c>
      <c r="R83" s="50" t="str">
        <f t="shared" si="23"/>
        <v/>
      </c>
      <c r="S83" s="33">
        <f>IF(AND(rif!E83="",rif!F83=""),0,IF(AND(E83=rif!E83,F83=rif!F83),10,IF(G83=rif!G83,3,0)+IF(H83=rif!H83,0.5,0)+IF(I83=rif!I83,0.5,0)+IF(J83=rif!J83,0.5,0)+IF(K83=rif!K83,0.5,0)+IF(L83=rif!L83,0.5,0)+IF(M83=rif!M83,0.5,0)+IF(N83=rif!N83,0.5,0)+IF(O83=rif!O83,0.5,0)+IF(P83=rif!P83,0.5,0)+IF(Q83=rif!Q83,0.5,0)+IF(R83=rif!R83,0.5,0)))</f>
        <v>0</v>
      </c>
      <c r="AA83" s="4"/>
    </row>
    <row r="84" spans="1:28" s="52" customFormat="1">
      <c r="A84" s="82">
        <v>43274.833333333336</v>
      </c>
      <c r="B84" s="60" t="s">
        <v>60</v>
      </c>
      <c r="C84" s="39" t="s">
        <v>14</v>
      </c>
      <c r="D84" s="39" t="s">
        <v>31</v>
      </c>
      <c r="E84" s="23"/>
      <c r="F84" s="49"/>
      <c r="G84" s="50" t="str">
        <f t="shared" si="12"/>
        <v/>
      </c>
      <c r="H84" s="50" t="str">
        <f t="shared" si="13"/>
        <v/>
      </c>
      <c r="I84" s="50" t="str">
        <f t="shared" si="14"/>
        <v/>
      </c>
      <c r="J84" s="50" t="str">
        <f t="shared" si="15"/>
        <v/>
      </c>
      <c r="K84" s="50" t="str">
        <f t="shared" si="16"/>
        <v/>
      </c>
      <c r="L84" s="50" t="str">
        <f t="shared" si="17"/>
        <v/>
      </c>
      <c r="M84" s="50" t="str">
        <f t="shared" si="18"/>
        <v/>
      </c>
      <c r="N84" s="50" t="str">
        <f t="shared" si="19"/>
        <v/>
      </c>
      <c r="O84" s="50" t="str">
        <f t="shared" si="20"/>
        <v/>
      </c>
      <c r="P84" s="50" t="str">
        <f t="shared" si="21"/>
        <v/>
      </c>
      <c r="Q84" s="50" t="str">
        <f t="shared" si="22"/>
        <v/>
      </c>
      <c r="R84" s="50" t="str">
        <f t="shared" si="23"/>
        <v/>
      </c>
      <c r="S84" s="33">
        <f>IF(AND(rif!E84="",rif!F84=""),0,IF(AND(E84=rif!E84,F84=rif!F84),10,IF(G84=rif!G84,3,0)+IF(H84=rif!H84,0.5,0)+IF(I84=rif!I84,0.5,0)+IF(J84=rif!J84,0.5,0)+IF(K84=rif!K84,0.5,0)+IF(L84=rif!L84,0.5,0)+IF(M84=rif!M84,0.5,0)+IF(N84=rif!N84,0.5,0)+IF(O84=rif!O84,0.5,0)+IF(P84=rif!P84,0.5,0)+IF(Q84=rif!Q84,0.5,0)+IF(R84=rif!R84,0.5,0)))</f>
        <v>0</v>
      </c>
      <c r="AA84" s="4"/>
    </row>
    <row r="85" spans="1:28" s="52" customFormat="1">
      <c r="A85" s="82">
        <v>43275.583333333336</v>
      </c>
      <c r="B85" s="60" t="s">
        <v>87</v>
      </c>
      <c r="C85" s="39" t="s">
        <v>5</v>
      </c>
      <c r="D85" s="39" t="s">
        <v>82</v>
      </c>
      <c r="E85" s="23"/>
      <c r="F85" s="49"/>
      <c r="G85" s="50" t="str">
        <f t="shared" si="12"/>
        <v/>
      </c>
      <c r="H85" s="50" t="str">
        <f t="shared" si="13"/>
        <v/>
      </c>
      <c r="I85" s="50" t="str">
        <f t="shared" si="14"/>
        <v/>
      </c>
      <c r="J85" s="50" t="str">
        <f t="shared" si="15"/>
        <v/>
      </c>
      <c r="K85" s="50" t="str">
        <f t="shared" si="16"/>
        <v/>
      </c>
      <c r="L85" s="50" t="str">
        <f t="shared" si="17"/>
        <v/>
      </c>
      <c r="M85" s="50" t="str">
        <f t="shared" si="18"/>
        <v/>
      </c>
      <c r="N85" s="50" t="str">
        <f t="shared" si="19"/>
        <v/>
      </c>
      <c r="O85" s="50" t="str">
        <f t="shared" si="20"/>
        <v/>
      </c>
      <c r="P85" s="50" t="str">
        <f t="shared" si="21"/>
        <v/>
      </c>
      <c r="Q85" s="50" t="str">
        <f t="shared" si="22"/>
        <v/>
      </c>
      <c r="R85" s="50" t="str">
        <f t="shared" si="23"/>
        <v/>
      </c>
      <c r="S85" s="33">
        <f>IF(AND(rif!E85="",rif!F85=""),0,IF(AND(E85=rif!E85,F85=rif!F85),10,IF(G85=rif!G85,3,0)+IF(H85=rif!H85,0.5,0)+IF(I85=rif!I85,0.5,0)+IF(J85=rif!J85,0.5,0)+IF(K85=rif!K85,0.5,0)+IF(L85=rif!L85,0.5,0)+IF(M85=rif!M85,0.5,0)+IF(N85=rif!N85,0.5,0)+IF(O85=rif!O85,0.5,0)+IF(P85=rif!P85,0.5,0)+IF(Q85=rif!Q85,0.5,0)+IF(R85=rif!R85,0.5,0)))</f>
        <v>0</v>
      </c>
      <c r="AA85" s="4"/>
    </row>
    <row r="86" spans="1:28" s="52" customFormat="1">
      <c r="A86" s="82">
        <v>43275.708333333336</v>
      </c>
      <c r="B86" s="61" t="s">
        <v>88</v>
      </c>
      <c r="C86" s="39" t="s">
        <v>85</v>
      </c>
      <c r="D86" s="39" t="s">
        <v>86</v>
      </c>
      <c r="E86" s="23"/>
      <c r="F86" s="49"/>
      <c r="G86" s="50" t="str">
        <f t="shared" si="12"/>
        <v/>
      </c>
      <c r="H86" s="50" t="str">
        <f t="shared" si="13"/>
        <v/>
      </c>
      <c r="I86" s="50" t="str">
        <f t="shared" si="14"/>
        <v/>
      </c>
      <c r="J86" s="50" t="str">
        <f t="shared" si="15"/>
        <v/>
      </c>
      <c r="K86" s="50" t="str">
        <f t="shared" si="16"/>
        <v/>
      </c>
      <c r="L86" s="50" t="str">
        <f t="shared" si="17"/>
        <v/>
      </c>
      <c r="M86" s="50" t="str">
        <f t="shared" si="18"/>
        <v/>
      </c>
      <c r="N86" s="50" t="str">
        <f t="shared" si="19"/>
        <v/>
      </c>
      <c r="O86" s="50" t="str">
        <f t="shared" si="20"/>
        <v/>
      </c>
      <c r="P86" s="50" t="str">
        <f t="shared" si="21"/>
        <v/>
      </c>
      <c r="Q86" s="50" t="str">
        <f t="shared" si="22"/>
        <v/>
      </c>
      <c r="R86" s="50" t="str">
        <f t="shared" si="23"/>
        <v/>
      </c>
      <c r="S86" s="33">
        <f>IF(AND(rif!E86="",rif!F86=""),0,IF(AND(E86=rif!E86,F86=rif!F86),10,IF(G86=rif!G86,3,0)+IF(H86=rif!H86,0.5,0)+IF(I86=rif!I86,0.5,0)+IF(J86=rif!J86,0.5,0)+IF(K86=rif!K86,0.5,0)+IF(L86=rif!L86,0.5,0)+IF(M86=rif!M86,0.5,0)+IF(N86=rif!N86,0.5,0)+IF(O86=rif!O86,0.5,0)+IF(P86=rif!P86,0.5,0)+IF(Q86=rif!Q86,0.5,0)+IF(R86=rif!R86,0.5,0)))</f>
        <v>0</v>
      </c>
      <c r="AA86" s="4"/>
    </row>
    <row r="87" spans="1:28">
      <c r="A87" s="82">
        <v>43275.833333333336</v>
      </c>
      <c r="B87" s="61" t="s">
        <v>88</v>
      </c>
      <c r="C87" s="39" t="s">
        <v>21</v>
      </c>
      <c r="D87" s="39" t="s">
        <v>84</v>
      </c>
      <c r="E87" s="23"/>
      <c r="F87" s="49"/>
      <c r="G87" s="50" t="str">
        <f t="shared" si="12"/>
        <v/>
      </c>
      <c r="H87" s="50" t="str">
        <f t="shared" si="13"/>
        <v/>
      </c>
      <c r="I87" s="50" t="str">
        <f t="shared" si="14"/>
        <v/>
      </c>
      <c r="J87" s="50" t="str">
        <f t="shared" si="15"/>
        <v/>
      </c>
      <c r="K87" s="50" t="str">
        <f t="shared" si="16"/>
        <v/>
      </c>
      <c r="L87" s="50" t="str">
        <f t="shared" si="17"/>
        <v/>
      </c>
      <c r="M87" s="50" t="str">
        <f t="shared" si="18"/>
        <v/>
      </c>
      <c r="N87" s="50" t="str">
        <f t="shared" si="19"/>
        <v/>
      </c>
      <c r="O87" s="50" t="str">
        <f t="shared" si="20"/>
        <v/>
      </c>
      <c r="P87" s="50" t="str">
        <f t="shared" si="21"/>
        <v/>
      </c>
      <c r="Q87" s="50" t="str">
        <f t="shared" si="22"/>
        <v/>
      </c>
      <c r="R87" s="50" t="str">
        <f t="shared" si="23"/>
        <v/>
      </c>
      <c r="S87" s="33">
        <f>IF(AND(rif!E83="",rif!F83=""),0,IF(AND(E87=rif!E83,F87=rif!F83),10,IF(G87=rif!G83,3,0)+IF(H87=rif!H83,0.5,0)+IF(I87=rif!I83,0.5,0)+IF(J87=rif!J83,0.5,0)+IF(K87=rif!K83,0.5,0)+IF(L87=rif!L83,0.5,0)+IF(M87=rif!M83,0.5,0)+IF(N87=rif!N83,0.5,0)+IF(O87=rif!O83,0.5,0)+IF(P87=rif!P83,0.5,0)+IF(Q87=rif!Q83,0.5,0)+IF(R87=rif!R83,0.5,0)))</f>
        <v>0</v>
      </c>
      <c r="T87" s="1"/>
      <c r="U87" s="1"/>
      <c r="V87" s="1"/>
      <c r="W87" s="1"/>
      <c r="X87" s="1"/>
      <c r="Y87" s="1"/>
      <c r="Z87" s="1"/>
      <c r="AA87" s="4"/>
      <c r="AB87" s="1"/>
    </row>
    <row r="88" spans="1:28">
      <c r="A88" s="32"/>
      <c r="B88" s="53"/>
      <c r="C88" s="30"/>
      <c r="D88" s="31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71">
        <f>SUM(S72:S87)</f>
        <v>0</v>
      </c>
      <c r="T88" s="1"/>
      <c r="U88" s="1"/>
      <c r="V88" s="1"/>
      <c r="W88" s="1"/>
      <c r="X88" s="1"/>
      <c r="Y88" s="1"/>
      <c r="Z88" s="1"/>
      <c r="AA88" s="4"/>
      <c r="AB88" s="1"/>
    </row>
    <row r="89" spans="1:28">
      <c r="A89" s="32"/>
      <c r="B89" s="53"/>
      <c r="C89" s="30"/>
      <c r="D89" s="31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40"/>
      <c r="T89" s="1"/>
      <c r="U89" s="1"/>
      <c r="V89" s="1"/>
      <c r="W89" s="1"/>
      <c r="X89" s="1"/>
      <c r="Y89" s="1"/>
      <c r="Z89" s="1"/>
      <c r="AA89" s="4"/>
      <c r="AB89" s="1"/>
    </row>
    <row r="90" spans="1:28">
      <c r="A90" s="82">
        <v>43276.666666666664</v>
      </c>
      <c r="B90" s="56" t="s">
        <v>54</v>
      </c>
      <c r="C90" s="39" t="s">
        <v>68</v>
      </c>
      <c r="D90" s="39" t="s">
        <v>67</v>
      </c>
      <c r="E90" s="23"/>
      <c r="F90" s="49"/>
      <c r="G90" s="50" t="str">
        <f t="shared" ref="G90:G105" si="24">IF(OR(E90="",F90=""),"",IF(E90&gt;F90,"1",IF(E90&lt;F90,"2","X")))</f>
        <v/>
      </c>
      <c r="H90" s="50" t="str">
        <f t="shared" ref="H90:H105" si="25">IF(OR(E90="",F90=""),"",IF(AND(E90&gt;0,F90&gt;0),"GOL","NOGOL"))</f>
        <v/>
      </c>
      <c r="I90" s="50" t="str">
        <f t="shared" ref="I90:I105" si="26">IF(OR(E90="",F90=""),"",IF(INT((E90+F90)/2)=(E90+F90)/2,"PARI","DISPARI"))</f>
        <v/>
      </c>
      <c r="J90" s="50" t="str">
        <f t="shared" ref="J90:J105" si="27">IF(OR(E90="",F90=""),"",IF(E90+F90&gt;1,"OVER","UNDER"))</f>
        <v/>
      </c>
      <c r="K90" s="50" t="str">
        <f t="shared" ref="K90:K105" si="28">IF(OR(E90="",F90=""),"",IF(E90+F90&gt;2,"OVER","UNDER"))</f>
        <v/>
      </c>
      <c r="L90" s="50" t="str">
        <f t="shared" ref="L90:L105" si="29">IF(OR(E90="",F90=""),"",IF(E90+F90&gt;3,"OVER","UNDER"))</f>
        <v/>
      </c>
      <c r="M90" s="50" t="str">
        <f t="shared" ref="M90:M105" si="30">IF(OR(E90="",F90=""),"",E90+F90)</f>
        <v/>
      </c>
      <c r="N90" s="50" t="str">
        <f t="shared" ref="N90:N105" si="31">IF(OR(E90="",F90=""),"",IF(E90&gt;0,"SI","NO"))</f>
        <v/>
      </c>
      <c r="O90" s="50" t="str">
        <f t="shared" ref="O90:O105" si="32">IF(OR(E90="",F90=""),"",IF(F90&gt;0,"SI","NO"))</f>
        <v/>
      </c>
      <c r="P90" s="50" t="str">
        <f t="shared" ref="P90:P105" si="33">IF(OR(E90="",F90=""),"",E90-F90)</f>
        <v/>
      </c>
      <c r="Q90" s="50" t="str">
        <f t="shared" ref="Q90:Q105" si="34">IF(AND(E90="",F90=""),"",CONCATENATE(G90,"+",H90))</f>
        <v/>
      </c>
      <c r="R90" s="50" t="str">
        <f t="shared" ref="R90:R105" si="35">IF(AND(E90="",F90=""),"",CONCATENATE(G90,"+",K90))</f>
        <v/>
      </c>
      <c r="S90" s="33">
        <f>IF(AND(rif!E90="",rif!F90=""),0,IF(AND(E90=rif!E90,F90=rif!F90),10,IF(G90=rif!G90,3,0)+IF(H90=rif!H90,0.5,0)+IF(I90=rif!I90,0.5,0)+IF(J90=rif!J90,0.5,0)+IF(K90=rif!K90,0.5,0)+IF(L90=rif!L90,0.5,0)+IF(M90=rif!M90,0.5,0)+IF(N90=rif!N90,0.5,0)+IF(O90=rif!O90,0.5,0)+IF(P90=rif!P90,0.5,0)+IF(Q90=rif!Q90,0.5,0)+IF(R90=rif!R90,0.5,0)))</f>
        <v>0</v>
      </c>
      <c r="T90" s="1"/>
      <c r="U90" s="1"/>
      <c r="V90" s="1"/>
      <c r="W90" s="1"/>
      <c r="X90" s="1"/>
      <c r="Y90" s="1"/>
      <c r="Z90" s="1"/>
      <c r="AA90" s="4"/>
      <c r="AB90" s="1"/>
    </row>
    <row r="91" spans="1:28">
      <c r="A91" s="82">
        <v>43276.666666666664</v>
      </c>
      <c r="B91" s="56" t="s">
        <v>54</v>
      </c>
      <c r="C91" s="39" t="s">
        <v>69</v>
      </c>
      <c r="D91" s="39" t="s">
        <v>6</v>
      </c>
      <c r="E91" s="23"/>
      <c r="F91" s="49"/>
      <c r="G91" s="50" t="str">
        <f t="shared" si="24"/>
        <v/>
      </c>
      <c r="H91" s="50" t="str">
        <f t="shared" si="25"/>
        <v/>
      </c>
      <c r="I91" s="50" t="str">
        <f t="shared" si="26"/>
        <v/>
      </c>
      <c r="J91" s="50" t="str">
        <f t="shared" si="27"/>
        <v/>
      </c>
      <c r="K91" s="50" t="str">
        <f t="shared" si="28"/>
        <v/>
      </c>
      <c r="L91" s="50" t="str">
        <f t="shared" si="29"/>
        <v/>
      </c>
      <c r="M91" s="50" t="str">
        <f t="shared" si="30"/>
        <v/>
      </c>
      <c r="N91" s="50" t="str">
        <f t="shared" si="31"/>
        <v/>
      </c>
      <c r="O91" s="50" t="str">
        <f t="shared" si="32"/>
        <v/>
      </c>
      <c r="P91" s="50" t="str">
        <f t="shared" si="33"/>
        <v/>
      </c>
      <c r="Q91" s="50" t="str">
        <f t="shared" si="34"/>
        <v/>
      </c>
      <c r="R91" s="50" t="str">
        <f t="shared" si="35"/>
        <v/>
      </c>
      <c r="S91" s="33">
        <f>IF(AND(rif!E91="",rif!F91=""),0,IF(AND(E91=rif!E91,F91=rif!F91),10,IF(G91=rif!G91,3,0)+IF(H91=rif!H91,0.5,0)+IF(I91=rif!I91,0.5,0)+IF(J91=rif!J91,0.5,0)+IF(K91=rif!K91,0.5,0)+IF(L91=rif!L91,0.5,0)+IF(M91=rif!M91,0.5,0)+IF(N91=rif!N91,0.5,0)+IF(O91=rif!O91,0.5,0)+IF(P91=rif!P91,0.5,0)+IF(Q91=rif!Q91,0.5,0)+IF(R91=rif!R91,0.5,0)))</f>
        <v>0</v>
      </c>
      <c r="T91" s="1"/>
      <c r="U91" s="1"/>
      <c r="V91" s="1"/>
      <c r="W91" s="1"/>
      <c r="X91" s="1"/>
      <c r="Y91" s="1"/>
      <c r="Z91" s="1"/>
      <c r="AA91" s="4"/>
      <c r="AB91" s="1"/>
    </row>
    <row r="92" spans="1:28">
      <c r="A92" s="82">
        <v>43276.833333333336</v>
      </c>
      <c r="B92" s="57" t="s">
        <v>55</v>
      </c>
      <c r="C92" s="39" t="s">
        <v>70</v>
      </c>
      <c r="D92" s="39" t="s">
        <v>30</v>
      </c>
      <c r="E92" s="23"/>
      <c r="F92" s="49"/>
      <c r="G92" s="50" t="str">
        <f t="shared" si="24"/>
        <v/>
      </c>
      <c r="H92" s="50" t="str">
        <f t="shared" si="25"/>
        <v/>
      </c>
      <c r="I92" s="50" t="str">
        <f t="shared" si="26"/>
        <v/>
      </c>
      <c r="J92" s="50" t="str">
        <f t="shared" si="27"/>
        <v/>
      </c>
      <c r="K92" s="50" t="str">
        <f t="shared" si="28"/>
        <v/>
      </c>
      <c r="L92" s="50" t="str">
        <f t="shared" si="29"/>
        <v/>
      </c>
      <c r="M92" s="50" t="str">
        <f t="shared" si="30"/>
        <v/>
      </c>
      <c r="N92" s="50" t="str">
        <f t="shared" si="31"/>
        <v/>
      </c>
      <c r="O92" s="50" t="str">
        <f t="shared" si="32"/>
        <v/>
      </c>
      <c r="P92" s="50" t="str">
        <f t="shared" si="33"/>
        <v/>
      </c>
      <c r="Q92" s="50" t="str">
        <f t="shared" si="34"/>
        <v/>
      </c>
      <c r="R92" s="50" t="str">
        <f t="shared" si="35"/>
        <v/>
      </c>
      <c r="S92" s="33">
        <f>IF(AND(rif!E92="",rif!F92=""),0,IF(AND(E92=rif!E92,F92=rif!F92),10,IF(G92=rif!G92,3,0)+IF(H92=rif!H92,0.5,0)+IF(I92=rif!I92,0.5,0)+IF(J92=rif!J92,0.5,0)+IF(K92=rif!K92,0.5,0)+IF(L92=rif!L92,0.5,0)+IF(M92=rif!M92,0.5,0)+IF(N92=rif!N92,0.5,0)+IF(O92=rif!O92,0.5,0)+IF(P92=rif!P92,0.5,0)+IF(Q92=rif!Q92,0.5,0)+IF(R92=rif!R92,0.5,0)))</f>
        <v>0</v>
      </c>
      <c r="T92" s="1"/>
      <c r="U92" s="1"/>
      <c r="V92" s="1"/>
      <c r="W92" s="1"/>
      <c r="X92" s="1"/>
      <c r="Y92" s="1"/>
      <c r="Z92" s="1"/>
      <c r="AA92" s="4"/>
      <c r="AB92" s="1"/>
    </row>
    <row r="93" spans="1:28">
      <c r="A93" s="82">
        <v>43276.833333333336</v>
      </c>
      <c r="B93" s="57" t="s">
        <v>55</v>
      </c>
      <c r="C93" s="39" t="s">
        <v>22</v>
      </c>
      <c r="D93" s="39" t="s">
        <v>71</v>
      </c>
      <c r="E93" s="23"/>
      <c r="F93" s="49"/>
      <c r="G93" s="50" t="str">
        <f t="shared" si="24"/>
        <v/>
      </c>
      <c r="H93" s="50" t="str">
        <f t="shared" si="25"/>
        <v/>
      </c>
      <c r="I93" s="50" t="str">
        <f t="shared" si="26"/>
        <v/>
      </c>
      <c r="J93" s="50" t="str">
        <f t="shared" si="27"/>
        <v/>
      </c>
      <c r="K93" s="50" t="str">
        <f t="shared" si="28"/>
        <v/>
      </c>
      <c r="L93" s="50" t="str">
        <f t="shared" si="29"/>
        <v/>
      </c>
      <c r="M93" s="50" t="str">
        <f t="shared" si="30"/>
        <v/>
      </c>
      <c r="N93" s="50" t="str">
        <f t="shared" si="31"/>
        <v/>
      </c>
      <c r="O93" s="50" t="str">
        <f t="shared" si="32"/>
        <v/>
      </c>
      <c r="P93" s="50" t="str">
        <f t="shared" si="33"/>
        <v/>
      </c>
      <c r="Q93" s="50" t="str">
        <f t="shared" si="34"/>
        <v/>
      </c>
      <c r="R93" s="50" t="str">
        <f t="shared" si="35"/>
        <v/>
      </c>
      <c r="S93" s="33">
        <f>IF(AND(rif!E93="",rif!F93=""),0,IF(AND(E93=rif!E93,F93=rif!F93),10,IF(G93=rif!G93,3,0)+IF(H93=rif!H93,0.5,0)+IF(I93=rif!I93,0.5,0)+IF(J93=rif!J93,0.5,0)+IF(K93=rif!K93,0.5,0)+IF(L93=rif!L93,0.5,0)+IF(M93=rif!M93,0.5,0)+IF(N93=rif!N93,0.5,0)+IF(O93=rif!O93,0.5,0)+IF(P93=rif!P93,0.5,0)+IF(Q93=rif!Q93,0.5,0)+IF(R93=rif!R93,0.5,0)))</f>
        <v>0</v>
      </c>
      <c r="T93" s="1"/>
      <c r="U93" s="1"/>
      <c r="V93" s="1"/>
      <c r="W93" s="1"/>
      <c r="X93" s="1"/>
      <c r="Y93" s="1"/>
      <c r="Z93" s="1"/>
      <c r="AA93" s="4"/>
      <c r="AB93" s="1"/>
    </row>
    <row r="94" spans="1:28">
      <c r="A94" s="82">
        <v>43277.666666666664</v>
      </c>
      <c r="B94" s="58" t="s">
        <v>57</v>
      </c>
      <c r="C94" s="39" t="s">
        <v>72</v>
      </c>
      <c r="D94" s="39" t="s">
        <v>74</v>
      </c>
      <c r="E94" s="23"/>
      <c r="F94" s="49"/>
      <c r="G94" s="50" t="str">
        <f t="shared" si="24"/>
        <v/>
      </c>
      <c r="H94" s="50" t="str">
        <f t="shared" si="25"/>
        <v/>
      </c>
      <c r="I94" s="50" t="str">
        <f t="shared" si="26"/>
        <v/>
      </c>
      <c r="J94" s="50" t="str">
        <f t="shared" si="27"/>
        <v/>
      </c>
      <c r="K94" s="50" t="str">
        <f t="shared" si="28"/>
        <v/>
      </c>
      <c r="L94" s="50" t="str">
        <f t="shared" si="29"/>
        <v/>
      </c>
      <c r="M94" s="50" t="str">
        <f t="shared" si="30"/>
        <v/>
      </c>
      <c r="N94" s="50" t="str">
        <f t="shared" si="31"/>
        <v/>
      </c>
      <c r="O94" s="50" t="str">
        <f t="shared" si="32"/>
        <v/>
      </c>
      <c r="P94" s="50" t="str">
        <f t="shared" si="33"/>
        <v/>
      </c>
      <c r="Q94" s="50" t="str">
        <f t="shared" si="34"/>
        <v/>
      </c>
      <c r="R94" s="50" t="str">
        <f t="shared" si="35"/>
        <v/>
      </c>
      <c r="S94" s="33">
        <f>IF(AND(rif!E94="",rif!F94=""),0,IF(AND(E94=rif!E94,F94=rif!F94),10,IF(G94=rif!G94,3,0)+IF(H94=rif!H94,0.5,0)+IF(I94=rif!I94,0.5,0)+IF(J94=rif!J94,0.5,0)+IF(K94=rif!K94,0.5,0)+IF(L94=rif!L94,0.5,0)+IF(M94=rif!M94,0.5,0)+IF(N94=rif!N94,0.5,0)+IF(O94=rif!O94,0.5,0)+IF(P94=rif!P94,0.5,0)+IF(Q94=rif!Q94,0.5,0)+IF(R94=rif!R94,0.5,0)))</f>
        <v>0</v>
      </c>
      <c r="T94" s="1"/>
      <c r="U94" s="1"/>
      <c r="V94" s="1"/>
      <c r="W94" s="1"/>
      <c r="X94" s="1"/>
      <c r="Y94" s="1"/>
      <c r="Z94" s="1"/>
      <c r="AA94" s="4"/>
      <c r="AB94" s="1"/>
    </row>
    <row r="95" spans="1:28">
      <c r="A95" s="82">
        <v>43277.666666666664</v>
      </c>
      <c r="B95" s="59" t="s">
        <v>57</v>
      </c>
      <c r="C95" s="39" t="s">
        <v>73</v>
      </c>
      <c r="D95" s="39" t="s">
        <v>4</v>
      </c>
      <c r="E95" s="23"/>
      <c r="F95" s="49"/>
      <c r="G95" s="50" t="str">
        <f t="shared" si="24"/>
        <v/>
      </c>
      <c r="H95" s="50" t="str">
        <f t="shared" si="25"/>
        <v/>
      </c>
      <c r="I95" s="50" t="str">
        <f t="shared" si="26"/>
        <v/>
      </c>
      <c r="J95" s="50" t="str">
        <f t="shared" si="27"/>
        <v/>
      </c>
      <c r="K95" s="50" t="str">
        <f t="shared" si="28"/>
        <v/>
      </c>
      <c r="L95" s="50" t="str">
        <f t="shared" si="29"/>
        <v/>
      </c>
      <c r="M95" s="50" t="str">
        <f t="shared" si="30"/>
        <v/>
      </c>
      <c r="N95" s="50" t="str">
        <f t="shared" si="31"/>
        <v/>
      </c>
      <c r="O95" s="50" t="str">
        <f t="shared" si="32"/>
        <v/>
      </c>
      <c r="P95" s="50" t="str">
        <f t="shared" si="33"/>
        <v/>
      </c>
      <c r="Q95" s="50" t="str">
        <f t="shared" si="34"/>
        <v/>
      </c>
      <c r="R95" s="50" t="str">
        <f t="shared" si="35"/>
        <v/>
      </c>
      <c r="S95" s="33">
        <f>IF(AND(rif!E95="",rif!F95=""),0,IF(AND(E95=rif!E95,F95=rif!F95),10,IF(G95=rif!G95,3,0)+IF(H95=rif!H95,0.5,0)+IF(I95=rif!I95,0.5,0)+IF(J95=rif!J95,0.5,0)+IF(K95=rif!K95,0.5,0)+IF(L95=rif!L95,0.5,0)+IF(M95=rif!M95,0.5,0)+IF(N95=rif!N95,0.5,0)+IF(O95=rif!O95,0.5,0)+IF(P95=rif!P95,0.5,0)+IF(Q95=rif!Q95,0.5,0)+IF(R95=rif!R95,0.5,0)))</f>
        <v>0</v>
      </c>
      <c r="T95" s="1"/>
      <c r="U95" s="1"/>
      <c r="V95" s="1"/>
      <c r="W95" s="1"/>
      <c r="X95" s="1"/>
      <c r="Y95" s="1"/>
      <c r="Z95" s="1"/>
      <c r="AA95" s="4"/>
      <c r="AB95" s="1"/>
    </row>
    <row r="96" spans="1:28">
      <c r="A96" s="82">
        <v>43277.833333333336</v>
      </c>
      <c r="B96" s="59" t="s">
        <v>56</v>
      </c>
      <c r="C96" s="39" t="s">
        <v>76</v>
      </c>
      <c r="D96" s="39" t="s">
        <v>75</v>
      </c>
      <c r="E96" s="23"/>
      <c r="F96" s="49"/>
      <c r="G96" s="50" t="str">
        <f t="shared" si="24"/>
        <v/>
      </c>
      <c r="H96" s="50" t="str">
        <f t="shared" si="25"/>
        <v/>
      </c>
      <c r="I96" s="50" t="str">
        <f t="shared" si="26"/>
        <v/>
      </c>
      <c r="J96" s="50" t="str">
        <f t="shared" si="27"/>
        <v/>
      </c>
      <c r="K96" s="50" t="str">
        <f t="shared" si="28"/>
        <v/>
      </c>
      <c r="L96" s="50" t="str">
        <f t="shared" si="29"/>
        <v/>
      </c>
      <c r="M96" s="50" t="str">
        <f t="shared" si="30"/>
        <v/>
      </c>
      <c r="N96" s="50" t="str">
        <f t="shared" si="31"/>
        <v/>
      </c>
      <c r="O96" s="50" t="str">
        <f t="shared" si="32"/>
        <v/>
      </c>
      <c r="P96" s="50" t="str">
        <f t="shared" si="33"/>
        <v/>
      </c>
      <c r="Q96" s="50" t="str">
        <f t="shared" si="34"/>
        <v/>
      </c>
      <c r="R96" s="50" t="str">
        <f t="shared" si="35"/>
        <v/>
      </c>
      <c r="S96" s="33">
        <f>IF(AND(rif!E96="",rif!F96=""),0,IF(AND(E96=rif!E96,F96=rif!F96),10,IF(G96=rif!G96,3,0)+IF(H96=rif!H96,0.5,0)+IF(I96=rif!I96,0.5,0)+IF(J96=rif!J96,0.5,0)+IF(K96=rif!K96,0.5,0)+IF(L96=rif!L96,0.5,0)+IF(M96=rif!M96,0.5,0)+IF(N96=rif!N96,0.5,0)+IF(O96=rif!O96,0.5,0)+IF(P96=rif!P96,0.5,0)+IF(Q96=rif!Q96,0.5,0)+IF(R96=rif!R96,0.5,0)))</f>
        <v>0</v>
      </c>
      <c r="T96" s="1"/>
      <c r="U96" s="1"/>
      <c r="V96" s="1"/>
      <c r="W96" s="1"/>
      <c r="X96" s="1"/>
      <c r="Y96" s="1"/>
      <c r="Z96" s="1"/>
      <c r="AA96" s="4"/>
      <c r="AB96" s="1"/>
    </row>
    <row r="97" spans="1:28">
      <c r="A97" s="82">
        <v>43277.833333333336</v>
      </c>
      <c r="B97" s="58" t="s">
        <v>56</v>
      </c>
      <c r="C97" s="39" t="s">
        <v>29</v>
      </c>
      <c r="D97" s="39" t="s">
        <v>15</v>
      </c>
      <c r="E97" s="23"/>
      <c r="F97" s="49"/>
      <c r="G97" s="50" t="str">
        <f t="shared" si="24"/>
        <v/>
      </c>
      <c r="H97" s="50" t="str">
        <f t="shared" si="25"/>
        <v/>
      </c>
      <c r="I97" s="50" t="str">
        <f t="shared" si="26"/>
        <v/>
      </c>
      <c r="J97" s="50" t="str">
        <f t="shared" si="27"/>
        <v/>
      </c>
      <c r="K97" s="50" t="str">
        <f t="shared" si="28"/>
        <v/>
      </c>
      <c r="L97" s="50" t="str">
        <f t="shared" si="29"/>
        <v/>
      </c>
      <c r="M97" s="50" t="str">
        <f t="shared" si="30"/>
        <v/>
      </c>
      <c r="N97" s="50" t="str">
        <f t="shared" si="31"/>
        <v/>
      </c>
      <c r="O97" s="50" t="str">
        <f t="shared" si="32"/>
        <v/>
      </c>
      <c r="P97" s="50" t="str">
        <f t="shared" si="33"/>
        <v/>
      </c>
      <c r="Q97" s="50" t="str">
        <f t="shared" si="34"/>
        <v/>
      </c>
      <c r="R97" s="50" t="str">
        <f t="shared" si="35"/>
        <v/>
      </c>
      <c r="S97" s="33">
        <f>IF(AND(rif!E97="",rif!F97=""),0,IF(AND(E97=rif!E97,F97=rif!F97),10,IF(G97=rif!G97,3,0)+IF(H97=rif!H97,0.5,0)+IF(I97=rif!I97,0.5,0)+IF(J97=rif!J97,0.5,0)+IF(K97=rif!K97,0.5,0)+IF(L97=rif!L97,0.5,0)+IF(M97=rif!M97,0.5,0)+IF(N97=rif!N97,0.5,0)+IF(O97=rif!O97,0.5,0)+IF(P97=rif!P97,0.5,0)+IF(Q97=rif!Q97,0.5,0)+IF(R97=rif!R97,0.5,0)))</f>
        <v>0</v>
      </c>
      <c r="T97" s="1"/>
      <c r="U97" s="1"/>
      <c r="V97" s="1"/>
      <c r="W97" s="1"/>
      <c r="X97" s="1"/>
      <c r="Y97" s="1"/>
      <c r="Z97" s="1"/>
      <c r="AA97" s="4"/>
      <c r="AB97" s="1"/>
    </row>
    <row r="98" spans="1:28">
      <c r="A98" s="82">
        <v>43278.666666666664</v>
      </c>
      <c r="B98" s="60" t="s">
        <v>58</v>
      </c>
      <c r="C98" s="39" t="s">
        <v>80</v>
      </c>
      <c r="D98" s="39" t="s">
        <v>14</v>
      </c>
      <c r="E98" s="23"/>
      <c r="F98" s="49"/>
      <c r="G98" s="50" t="str">
        <f t="shared" si="24"/>
        <v/>
      </c>
      <c r="H98" s="50" t="str">
        <f t="shared" si="25"/>
        <v/>
      </c>
      <c r="I98" s="50" t="str">
        <f t="shared" si="26"/>
        <v/>
      </c>
      <c r="J98" s="50" t="str">
        <f t="shared" si="27"/>
        <v/>
      </c>
      <c r="K98" s="50" t="str">
        <f t="shared" si="28"/>
        <v/>
      </c>
      <c r="L98" s="50" t="str">
        <f t="shared" si="29"/>
        <v/>
      </c>
      <c r="M98" s="50" t="str">
        <f t="shared" si="30"/>
        <v/>
      </c>
      <c r="N98" s="50" t="str">
        <f t="shared" si="31"/>
        <v/>
      </c>
      <c r="O98" s="50" t="str">
        <f t="shared" si="32"/>
        <v/>
      </c>
      <c r="P98" s="50" t="str">
        <f t="shared" si="33"/>
        <v/>
      </c>
      <c r="Q98" s="50" t="str">
        <f t="shared" si="34"/>
        <v/>
      </c>
      <c r="R98" s="50" t="str">
        <f t="shared" si="35"/>
        <v/>
      </c>
      <c r="S98" s="33">
        <f>IF(AND(rif!E98="",rif!F98=""),0,IF(AND(E98=rif!E98,F98=rif!F98),10,IF(G98=rif!G98,3,0)+IF(H98=rif!H98,0.5,0)+IF(I98=rif!I98,0.5,0)+IF(J98=rif!J98,0.5,0)+IF(K98=rif!K98,0.5,0)+IF(L98=rif!L98,0.5,0)+IF(M98=rif!M98,0.5,0)+IF(N98=rif!N98,0.5,0)+IF(O98=rif!O98,0.5,0)+IF(P98=rif!P98,0.5,0)+IF(Q98=rif!Q98,0.5,0)+IF(R98=rif!R98,0.5,0)))</f>
        <v>0</v>
      </c>
      <c r="T98" s="1"/>
      <c r="U98" s="1"/>
      <c r="V98" s="1"/>
      <c r="W98" s="1"/>
      <c r="X98" s="1"/>
      <c r="Y98" s="1"/>
      <c r="Z98" s="1"/>
      <c r="AA98" s="4"/>
      <c r="AB98" s="1"/>
    </row>
    <row r="99" spans="1:28">
      <c r="A99" s="82">
        <v>43278.666666666664</v>
      </c>
      <c r="B99" s="60" t="s">
        <v>58</v>
      </c>
      <c r="C99" s="39" t="s">
        <v>81</v>
      </c>
      <c r="D99" s="39" t="s">
        <v>31</v>
      </c>
      <c r="E99" s="23"/>
      <c r="F99" s="49"/>
      <c r="G99" s="50" t="str">
        <f t="shared" si="24"/>
        <v/>
      </c>
      <c r="H99" s="50" t="str">
        <f t="shared" si="25"/>
        <v/>
      </c>
      <c r="I99" s="50" t="str">
        <f t="shared" si="26"/>
        <v/>
      </c>
      <c r="J99" s="50" t="str">
        <f t="shared" si="27"/>
        <v/>
      </c>
      <c r="K99" s="50" t="str">
        <f t="shared" si="28"/>
        <v/>
      </c>
      <c r="L99" s="50" t="str">
        <f t="shared" si="29"/>
        <v/>
      </c>
      <c r="M99" s="50" t="str">
        <f t="shared" si="30"/>
        <v/>
      </c>
      <c r="N99" s="50" t="str">
        <f t="shared" si="31"/>
        <v/>
      </c>
      <c r="O99" s="50" t="str">
        <f t="shared" si="32"/>
        <v/>
      </c>
      <c r="P99" s="50" t="str">
        <f t="shared" si="33"/>
        <v/>
      </c>
      <c r="Q99" s="50" t="str">
        <f t="shared" si="34"/>
        <v/>
      </c>
      <c r="R99" s="50" t="str">
        <f t="shared" si="35"/>
        <v/>
      </c>
      <c r="S99" s="33">
        <f>IF(AND(rif!E99="",rif!F99=""),0,IF(AND(E99=rif!E99,F99=rif!F99),10,IF(G99=rif!G99,3,0)+IF(H99=rif!H99,0.5,0)+IF(I99=rif!I99,0.5,0)+IF(J99=rif!J99,0.5,0)+IF(K99=rif!K99,0.5,0)+IF(L99=rif!L99,0.5,0)+IF(M99=rif!M99,0.5,0)+IF(N99=rif!N99,0.5,0)+IF(O99=rif!O99,0.5,0)+IF(P99=rif!P99,0.5,0)+IF(Q99=rif!Q99,0.5,0)+IF(R99=rif!R99,0.5,0)))</f>
        <v>0</v>
      </c>
      <c r="T99" s="1"/>
      <c r="U99" s="1"/>
      <c r="V99" s="1"/>
      <c r="W99" s="1"/>
      <c r="X99" s="1"/>
      <c r="Y99" s="1"/>
      <c r="Z99" s="1"/>
      <c r="AA99" s="4"/>
      <c r="AB99" s="1"/>
    </row>
    <row r="100" spans="1:28">
      <c r="A100" s="82">
        <v>43278.833333333336</v>
      </c>
      <c r="B100" s="61" t="s">
        <v>60</v>
      </c>
      <c r="C100" s="39" t="s">
        <v>8</v>
      </c>
      <c r="D100" s="39" t="s">
        <v>78</v>
      </c>
      <c r="E100" s="23"/>
      <c r="F100" s="49"/>
      <c r="G100" s="50" t="str">
        <f t="shared" si="24"/>
        <v/>
      </c>
      <c r="H100" s="50" t="str">
        <f t="shared" si="25"/>
        <v/>
      </c>
      <c r="I100" s="50" t="str">
        <f t="shared" si="26"/>
        <v/>
      </c>
      <c r="J100" s="50" t="str">
        <f t="shared" si="27"/>
        <v/>
      </c>
      <c r="K100" s="50" t="str">
        <f t="shared" si="28"/>
        <v/>
      </c>
      <c r="L100" s="50" t="str">
        <f t="shared" si="29"/>
        <v/>
      </c>
      <c r="M100" s="50" t="str">
        <f t="shared" si="30"/>
        <v/>
      </c>
      <c r="N100" s="50" t="str">
        <f t="shared" si="31"/>
        <v/>
      </c>
      <c r="O100" s="50" t="str">
        <f t="shared" si="32"/>
        <v/>
      </c>
      <c r="P100" s="50" t="str">
        <f t="shared" si="33"/>
        <v/>
      </c>
      <c r="Q100" s="50" t="str">
        <f t="shared" si="34"/>
        <v/>
      </c>
      <c r="R100" s="50" t="str">
        <f t="shared" si="35"/>
        <v/>
      </c>
      <c r="S100" s="33">
        <f>IF(AND(rif!E100="",rif!F100=""),0,IF(AND(E100=rif!E100,F100=rif!F100),10,IF(G100=rif!G100,3,0)+IF(H100=rif!H100,0.5,0)+IF(I100=rif!I100,0.5,0)+IF(J100=rif!J100,0.5,0)+IF(K100=rif!K100,0.5,0)+IF(L100=rif!L100,0.5,0)+IF(M100=rif!M100,0.5,0)+IF(N100=rif!N100,0.5,0)+IF(O100=rif!O100,0.5,0)+IF(P100=rif!P100,0.5,0)+IF(Q100=rif!Q100,0.5,0)+IF(R100=rif!R100,0.5,0)))</f>
        <v>0</v>
      </c>
      <c r="T100" s="1"/>
      <c r="U100" s="1"/>
      <c r="V100" s="1"/>
      <c r="W100" s="1"/>
      <c r="X100" s="1"/>
      <c r="Y100" s="1"/>
      <c r="Z100" s="1"/>
      <c r="AA100" s="4"/>
      <c r="AB100" s="1"/>
    </row>
    <row r="101" spans="1:28" s="52" customFormat="1">
      <c r="A101" s="82">
        <v>43278.833333333336</v>
      </c>
      <c r="B101" s="61" t="s">
        <v>60</v>
      </c>
      <c r="C101" s="39" t="s">
        <v>79</v>
      </c>
      <c r="D101" s="39" t="s">
        <v>77</v>
      </c>
      <c r="E101" s="23"/>
      <c r="F101" s="49"/>
      <c r="G101" s="50" t="str">
        <f t="shared" si="24"/>
        <v/>
      </c>
      <c r="H101" s="50" t="str">
        <f t="shared" si="25"/>
        <v/>
      </c>
      <c r="I101" s="50" t="str">
        <f t="shared" si="26"/>
        <v/>
      </c>
      <c r="J101" s="50" t="str">
        <f t="shared" si="27"/>
        <v/>
      </c>
      <c r="K101" s="50" t="str">
        <f t="shared" si="28"/>
        <v/>
      </c>
      <c r="L101" s="50" t="str">
        <f t="shared" si="29"/>
        <v/>
      </c>
      <c r="M101" s="50" t="str">
        <f t="shared" si="30"/>
        <v/>
      </c>
      <c r="N101" s="50" t="str">
        <f t="shared" si="31"/>
        <v/>
      </c>
      <c r="O101" s="50" t="str">
        <f t="shared" si="32"/>
        <v/>
      </c>
      <c r="P101" s="50" t="str">
        <f t="shared" si="33"/>
        <v/>
      </c>
      <c r="Q101" s="50" t="str">
        <f t="shared" si="34"/>
        <v/>
      </c>
      <c r="R101" s="50" t="str">
        <f t="shared" si="35"/>
        <v/>
      </c>
      <c r="S101" s="33">
        <f>IF(AND(rif!E101="",rif!F101=""),0,IF(AND(E101=rif!E101,F101=rif!F101),10,IF(G101=rif!G101,3,0)+IF(H101=rif!H101,0.5,0)+IF(I101=rif!I101,0.5,0)+IF(J101=rif!J101,0.5,0)+IF(K101=rif!K101,0.5,0)+IF(L101=rif!L101,0.5,0)+IF(M101=rif!M101,0.5,0)+IF(N101=rif!N101,0.5,0)+IF(O101=rif!O101,0.5,0)+IF(P101=rif!P101,0.5,0)+IF(Q101=rif!Q101,0.5,0)+IF(R101=rif!R101,0.5,0)))</f>
        <v>0</v>
      </c>
      <c r="AA101" s="4"/>
    </row>
    <row r="102" spans="1:28" s="52" customFormat="1">
      <c r="A102" s="82">
        <v>43279.666666666664</v>
      </c>
      <c r="B102" s="60" t="s">
        <v>87</v>
      </c>
      <c r="C102" s="39" t="s">
        <v>86</v>
      </c>
      <c r="D102" s="39" t="s">
        <v>84</v>
      </c>
      <c r="E102" s="23"/>
      <c r="F102" s="49"/>
      <c r="G102" s="50" t="str">
        <f t="shared" si="24"/>
        <v/>
      </c>
      <c r="H102" s="50" t="str">
        <f t="shared" si="25"/>
        <v/>
      </c>
      <c r="I102" s="50" t="str">
        <f t="shared" si="26"/>
        <v/>
      </c>
      <c r="J102" s="50" t="str">
        <f t="shared" si="27"/>
        <v/>
      </c>
      <c r="K102" s="50" t="str">
        <f t="shared" si="28"/>
        <v/>
      </c>
      <c r="L102" s="50" t="str">
        <f t="shared" si="29"/>
        <v/>
      </c>
      <c r="M102" s="50" t="str">
        <f t="shared" si="30"/>
        <v/>
      </c>
      <c r="N102" s="50" t="str">
        <f t="shared" si="31"/>
        <v/>
      </c>
      <c r="O102" s="50" t="str">
        <f t="shared" si="32"/>
        <v/>
      </c>
      <c r="P102" s="50" t="str">
        <f t="shared" si="33"/>
        <v/>
      </c>
      <c r="Q102" s="50" t="str">
        <f t="shared" si="34"/>
        <v/>
      </c>
      <c r="R102" s="50" t="str">
        <f t="shared" si="35"/>
        <v/>
      </c>
      <c r="S102" s="33">
        <f>IF(AND(rif!E102="",rif!F102=""),0,IF(AND(E102=rif!E102,F102=rif!F102),10,IF(G102=rif!G102,3,0)+IF(H102=rif!H102,0.5,0)+IF(I102=rif!I102,0.5,0)+IF(J102=rif!J102,0.5,0)+IF(K102=rif!K102,0.5,0)+IF(L102=rif!L102,0.5,0)+IF(M102=rif!M102,0.5,0)+IF(N102=rif!N102,0.5,0)+IF(O102=rif!O102,0.5,0)+IF(P102=rif!P102,0.5,0)+IF(Q102=rif!Q102,0.5,0)+IF(R102=rif!R102,0.5,0)))</f>
        <v>0</v>
      </c>
      <c r="AA102" s="4"/>
    </row>
    <row r="103" spans="1:28" s="52" customFormat="1">
      <c r="A103" s="82">
        <v>43279.666666666664</v>
      </c>
      <c r="B103" s="60" t="s">
        <v>87</v>
      </c>
      <c r="C103" s="39" t="s">
        <v>85</v>
      </c>
      <c r="D103" s="39" t="s">
        <v>21</v>
      </c>
      <c r="E103" s="23"/>
      <c r="F103" s="49"/>
      <c r="G103" s="50" t="str">
        <f t="shared" si="24"/>
        <v/>
      </c>
      <c r="H103" s="50" t="str">
        <f t="shared" si="25"/>
        <v/>
      </c>
      <c r="I103" s="50" t="str">
        <f t="shared" si="26"/>
        <v/>
      </c>
      <c r="J103" s="50" t="str">
        <f t="shared" si="27"/>
        <v/>
      </c>
      <c r="K103" s="50" t="str">
        <f t="shared" si="28"/>
        <v/>
      </c>
      <c r="L103" s="50" t="str">
        <f t="shared" si="29"/>
        <v/>
      </c>
      <c r="M103" s="50" t="str">
        <f t="shared" si="30"/>
        <v/>
      </c>
      <c r="N103" s="50" t="str">
        <f t="shared" si="31"/>
        <v/>
      </c>
      <c r="O103" s="50" t="str">
        <f t="shared" si="32"/>
        <v/>
      </c>
      <c r="P103" s="50" t="str">
        <f t="shared" si="33"/>
        <v/>
      </c>
      <c r="Q103" s="50" t="str">
        <f t="shared" si="34"/>
        <v/>
      </c>
      <c r="R103" s="50" t="str">
        <f t="shared" si="35"/>
        <v/>
      </c>
      <c r="S103" s="33">
        <f>IF(AND(rif!E103="",rif!F103=""),0,IF(AND(E103=rif!E103,F103=rif!F103),10,IF(G103=rif!G103,3,0)+IF(H103=rif!H103,0.5,0)+IF(I103=rif!I103,0.5,0)+IF(J103=rif!J103,0.5,0)+IF(K103=rif!K103,0.5,0)+IF(L103=rif!L103,0.5,0)+IF(M103=rif!M103,0.5,0)+IF(N103=rif!N103,0.5,0)+IF(O103=rif!O103,0.5,0)+IF(P103=rif!P103,0.5,0)+IF(Q103=rif!Q103,0.5,0)+IF(R103=rif!R103,0.5,0)))</f>
        <v>0</v>
      </c>
      <c r="AA103" s="4"/>
    </row>
    <row r="104" spans="1:28" s="52" customFormat="1">
      <c r="A104" s="82">
        <v>43279.833333333336</v>
      </c>
      <c r="B104" s="61" t="s">
        <v>88</v>
      </c>
      <c r="C104" s="39" t="s">
        <v>5</v>
      </c>
      <c r="D104" s="39" t="s">
        <v>28</v>
      </c>
      <c r="E104" s="23"/>
      <c r="F104" s="49"/>
      <c r="G104" s="50" t="str">
        <f t="shared" si="24"/>
        <v/>
      </c>
      <c r="H104" s="50" t="str">
        <f t="shared" si="25"/>
        <v/>
      </c>
      <c r="I104" s="50" t="str">
        <f t="shared" si="26"/>
        <v/>
      </c>
      <c r="J104" s="50" t="str">
        <f t="shared" si="27"/>
        <v/>
      </c>
      <c r="K104" s="50" t="str">
        <f t="shared" si="28"/>
        <v/>
      </c>
      <c r="L104" s="50" t="str">
        <f t="shared" si="29"/>
        <v/>
      </c>
      <c r="M104" s="50" t="str">
        <f t="shared" si="30"/>
        <v/>
      </c>
      <c r="N104" s="50" t="str">
        <f t="shared" si="31"/>
        <v/>
      </c>
      <c r="O104" s="50" t="str">
        <f t="shared" si="32"/>
        <v/>
      </c>
      <c r="P104" s="50" t="str">
        <f t="shared" si="33"/>
        <v/>
      </c>
      <c r="Q104" s="50" t="str">
        <f t="shared" si="34"/>
        <v/>
      </c>
      <c r="R104" s="50" t="str">
        <f t="shared" si="35"/>
        <v/>
      </c>
      <c r="S104" s="33">
        <f>IF(AND(rif!E104="",rif!F104=""),0,IF(AND(E104=rif!E104,F104=rif!F104),10,IF(G104=rif!G104,3,0)+IF(H104=rif!H104,0.5,0)+IF(I104=rif!I104,0.5,0)+IF(J104=rif!J104,0.5,0)+IF(K104=rif!K104,0.5,0)+IF(L104=rif!L104,0.5,0)+IF(M104=rif!M104,0.5,0)+IF(N104=rif!N104,0.5,0)+IF(O104=rif!O104,0.5,0)+IF(P104=rif!P104,0.5,0)+IF(Q104=rif!Q104,0.5,0)+IF(R104=rif!R104,0.5,0)))</f>
        <v>0</v>
      </c>
      <c r="AA104" s="4"/>
    </row>
    <row r="105" spans="1:28">
      <c r="A105" s="82">
        <v>43279.833333333336</v>
      </c>
      <c r="B105" s="61" t="s">
        <v>88</v>
      </c>
      <c r="C105" s="39" t="s">
        <v>82</v>
      </c>
      <c r="D105" s="39" t="s">
        <v>83</v>
      </c>
      <c r="E105" s="23"/>
      <c r="F105" s="49"/>
      <c r="G105" s="50" t="str">
        <f t="shared" si="24"/>
        <v/>
      </c>
      <c r="H105" s="50" t="str">
        <f t="shared" si="25"/>
        <v/>
      </c>
      <c r="I105" s="50" t="str">
        <f t="shared" si="26"/>
        <v/>
      </c>
      <c r="J105" s="50" t="str">
        <f t="shared" si="27"/>
        <v/>
      </c>
      <c r="K105" s="50" t="str">
        <f t="shared" si="28"/>
        <v/>
      </c>
      <c r="L105" s="50" t="str">
        <f t="shared" si="29"/>
        <v/>
      </c>
      <c r="M105" s="50" t="str">
        <f t="shared" si="30"/>
        <v/>
      </c>
      <c r="N105" s="50" t="str">
        <f t="shared" si="31"/>
        <v/>
      </c>
      <c r="O105" s="50" t="str">
        <f t="shared" si="32"/>
        <v/>
      </c>
      <c r="P105" s="50" t="str">
        <f t="shared" si="33"/>
        <v/>
      </c>
      <c r="Q105" s="50" t="str">
        <f t="shared" si="34"/>
        <v/>
      </c>
      <c r="R105" s="50" t="str">
        <f t="shared" si="35"/>
        <v/>
      </c>
      <c r="S105" s="33">
        <f>IF(AND(rif!E101="",rif!F101=""),0,IF(AND(E105=rif!E101,F105=rif!F101),10,IF(G105=rif!G101,3,0)+IF(H105=rif!H101,0.5,0)+IF(I105=rif!I101,0.5,0)+IF(J105=rif!J101,0.5,0)+IF(K105=rif!K101,0.5,0)+IF(L105=rif!L101,0.5,0)+IF(M105=rif!M101,0.5,0)+IF(N105=rif!N101,0.5,0)+IF(O105=rif!O101,0.5,0)+IF(P105=rif!P101,0.5,0)+IF(Q105=rif!Q101,0.5,0)+IF(R105=rif!R101,0.5,0)))</f>
        <v>0</v>
      </c>
      <c r="T105" s="1"/>
      <c r="U105" s="1"/>
      <c r="V105" s="1"/>
      <c r="W105" s="1"/>
      <c r="X105" s="1"/>
      <c r="Y105" s="1"/>
      <c r="Z105" s="1"/>
      <c r="AA105" s="4"/>
      <c r="AB105" s="1"/>
    </row>
    <row r="106" spans="1:28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6"/>
      <c r="R106" s="17" t="s">
        <v>34</v>
      </c>
      <c r="S106" s="71">
        <f>SUM(S90:S105)</f>
        <v>0</v>
      </c>
      <c r="T106" s="1"/>
      <c r="U106" s="1"/>
      <c r="V106" s="1"/>
      <c r="W106" s="1"/>
      <c r="X106" s="1"/>
      <c r="Y106" s="1"/>
      <c r="Z106" s="1"/>
      <c r="AA106" s="4"/>
      <c r="AB106" s="1"/>
    </row>
    <row r="107" spans="1:28" ht="15.75" customHeight="1" thickBot="1">
      <c r="A107" s="7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36"/>
      <c r="R107" s="36"/>
      <c r="S107" s="45"/>
      <c r="T107" s="8"/>
      <c r="U107" s="8"/>
      <c r="V107" s="8"/>
      <c r="W107" s="8"/>
      <c r="X107" s="8"/>
      <c r="Y107" s="8"/>
      <c r="Z107" s="8"/>
      <c r="AA107" s="9"/>
      <c r="AB107" s="1"/>
    </row>
    <row r="108" spans="1:28" ht="21" customHeight="1" thickBot="1">
      <c r="A108" s="92" t="s">
        <v>61</v>
      </c>
      <c r="B108" s="93"/>
      <c r="C108" s="93"/>
      <c r="D108" s="93"/>
      <c r="E108" s="93"/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4"/>
      <c r="AB108" s="1"/>
    </row>
    <row r="109" spans="1:28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6"/>
      <c r="R109" s="6"/>
      <c r="S109" s="40"/>
      <c r="T109" s="1"/>
      <c r="U109" s="1"/>
      <c r="V109" s="1"/>
      <c r="W109" s="1"/>
      <c r="X109" s="1"/>
      <c r="Y109" s="1"/>
      <c r="Z109" s="1"/>
      <c r="AA109" s="4"/>
      <c r="AB109" s="1"/>
    </row>
    <row r="110" spans="1:28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6"/>
      <c r="R110" s="6"/>
      <c r="S110" s="40"/>
      <c r="T110" s="1"/>
      <c r="U110" s="1"/>
      <c r="V110" s="1"/>
      <c r="W110" s="1"/>
      <c r="X110" s="1"/>
      <c r="Y110" s="1"/>
      <c r="Z110" s="1"/>
      <c r="AA110" s="4"/>
      <c r="AB110" s="1"/>
    </row>
    <row r="111" spans="1:28">
      <c r="A111" s="82">
        <v>43281.666666666664</v>
      </c>
      <c r="B111" s="38"/>
      <c r="C111" s="39"/>
      <c r="D111" s="39"/>
      <c r="E111" s="24"/>
      <c r="F111" s="24"/>
      <c r="G111" s="50" t="str">
        <f t="shared" ref="G111:G118" si="36">IF(OR(E111="",F111=""),"",IF(E111&gt;F111,"1",IF(E111&lt;F111,"2","X")))</f>
        <v/>
      </c>
      <c r="H111" s="25" t="str">
        <f t="shared" ref="H111:H118" si="37">IF(OR(E111="",F111=""),"",IF(AND(E111&gt;0,F111&gt;0),"GOL","NOGOL"))</f>
        <v/>
      </c>
      <c r="I111" s="25" t="str">
        <f t="shared" ref="I111:I118" si="38">IF(OR(E111="",F111=""),"",IF(INT((E111+F111)/2)=(E111+F111)/2,"PARI","DISPARI"))</f>
        <v/>
      </c>
      <c r="J111" s="25" t="str">
        <f t="shared" ref="J111:J118" si="39">IF(OR(E111="",F111=""),"",IF(E111+F111&gt;1,"OVER","UNDER"))</f>
        <v/>
      </c>
      <c r="K111" s="25" t="str">
        <f t="shared" ref="K111:K118" si="40">IF(OR(E111="",F111=""),"",IF(E111+F111&gt;2,"OVER","UNDER"))</f>
        <v/>
      </c>
      <c r="L111" s="25" t="str">
        <f t="shared" ref="L111:L118" si="41">IF(OR(E111="",F111=""),"",IF(E111+F111&gt;3,"OVER","UNDER"))</f>
        <v/>
      </c>
      <c r="M111" s="25" t="str">
        <f t="shared" ref="M111:M118" si="42">IF(OR(E111="",F111=""),"",E111+F111)</f>
        <v/>
      </c>
      <c r="N111" s="25" t="str">
        <f t="shared" ref="N111:N118" si="43">IF(OR(E111="",F111=""),"",IF(E111&gt;0,"SI","NO"))</f>
        <v/>
      </c>
      <c r="O111" s="25" t="str">
        <f t="shared" ref="O111:O118" si="44">IF(OR(E111="",F111=""),"",IF(F111&gt;0,"SI","NO"))</f>
        <v/>
      </c>
      <c r="P111" s="25" t="str">
        <f t="shared" ref="P111:P118" si="45">IF(OR(E111="",F111=""),"",E111-F111)</f>
        <v/>
      </c>
      <c r="Q111" s="25" t="str">
        <f t="shared" ref="Q111:Q118" si="46">IF(AND(E111="",F111=""),"",CONCATENATE(G111,"+",H111))</f>
        <v/>
      </c>
      <c r="R111" s="25" t="str">
        <f t="shared" ref="R111:R118" si="47">IF(AND(E111="",F111=""),"",CONCATENATE(G111,"+",K111))</f>
        <v/>
      </c>
      <c r="S111" s="33">
        <f>IF(AND(rif!E111="",rif!F111=""),0,IF(AND(E111=rif!E111,F111=rif!F111),10,IF(G111=rif!G111,3,0)+IF(H111=rif!H111,0.5,0)+IF(I111=rif!I111,0.5,0)+IF(J111=rif!J111,0.5,0)+IF(K111=rif!K111,0.5,0)+IF(L111=rif!L111,0.5,0)+IF(M111=rif!M111,0.5,0)+IF(N111=rif!N111,0.5,0)+IF(O111=rif!O111,0.5,0)+IF(P111=rif!P111,0.5,0)+IF(Q111=rif!Q111,0.5,0)+IF(R111=rif!R111,0.5,0)))</f>
        <v>0</v>
      </c>
      <c r="T111" s="1"/>
      <c r="U111" s="1"/>
      <c r="V111" s="1"/>
      <c r="W111" s="1"/>
      <c r="X111" s="1"/>
      <c r="Y111" s="1"/>
      <c r="Z111" s="1"/>
      <c r="AA111" s="4"/>
      <c r="AB111" s="1"/>
    </row>
    <row r="112" spans="1:28">
      <c r="A112" s="82">
        <v>43281.833333333336</v>
      </c>
      <c r="B112" s="38"/>
      <c r="C112" s="39"/>
      <c r="D112" s="39"/>
      <c r="E112" s="24"/>
      <c r="F112" s="24"/>
      <c r="G112" s="25" t="str">
        <f t="shared" si="36"/>
        <v/>
      </c>
      <c r="H112" s="25" t="str">
        <f t="shared" si="37"/>
        <v/>
      </c>
      <c r="I112" s="25" t="str">
        <f t="shared" si="38"/>
        <v/>
      </c>
      <c r="J112" s="25" t="str">
        <f t="shared" si="39"/>
        <v/>
      </c>
      <c r="K112" s="25" t="str">
        <f t="shared" si="40"/>
        <v/>
      </c>
      <c r="L112" s="25" t="str">
        <f t="shared" si="41"/>
        <v/>
      </c>
      <c r="M112" s="25" t="str">
        <f t="shared" si="42"/>
        <v/>
      </c>
      <c r="N112" s="25" t="str">
        <f t="shared" si="43"/>
        <v/>
      </c>
      <c r="O112" s="25" t="str">
        <f t="shared" si="44"/>
        <v/>
      </c>
      <c r="P112" s="25" t="str">
        <f t="shared" si="45"/>
        <v/>
      </c>
      <c r="Q112" s="25" t="str">
        <f t="shared" si="46"/>
        <v/>
      </c>
      <c r="R112" s="25" t="str">
        <f t="shared" si="47"/>
        <v/>
      </c>
      <c r="S112" s="33">
        <f>IF(AND(rif!E112="",rif!F112=""),0,IF(AND(E112=rif!E112,F112=rif!F112),10,IF(G112=rif!G112,3,0)+IF(H112=rif!H112,0.5,0)+IF(I112=rif!I112,0.5,0)+IF(J112=rif!J112,0.5,0)+IF(K112=rif!K112,0.5,0)+IF(L112=rif!L112,0.5,0)+IF(M112=rif!M112,0.5,0)+IF(N112=rif!N112,0.5,0)+IF(O112=rif!O112,0.5,0)+IF(P112=rif!P112,0.5,0)+IF(Q112=rif!Q112,0.5,0)+IF(R112=rif!R112,0.5,0)))</f>
        <v>0</v>
      </c>
      <c r="T112" s="1"/>
      <c r="U112" s="1"/>
      <c r="V112" s="1"/>
      <c r="W112" s="1"/>
      <c r="X112" s="1"/>
      <c r="Y112" s="1"/>
      <c r="Z112" s="1"/>
      <c r="AA112" s="4"/>
      <c r="AB112" s="1"/>
    </row>
    <row r="113" spans="1:28">
      <c r="A113" s="82">
        <v>43282.666666666664</v>
      </c>
      <c r="B113" s="38"/>
      <c r="C113" s="39"/>
      <c r="D113" s="39"/>
      <c r="E113" s="24"/>
      <c r="F113" s="24"/>
      <c r="G113" s="25" t="str">
        <f t="shared" si="36"/>
        <v/>
      </c>
      <c r="H113" s="25" t="str">
        <f t="shared" si="37"/>
        <v/>
      </c>
      <c r="I113" s="25" t="str">
        <f t="shared" si="38"/>
        <v/>
      </c>
      <c r="J113" s="25" t="str">
        <f t="shared" si="39"/>
        <v/>
      </c>
      <c r="K113" s="25" t="str">
        <f t="shared" si="40"/>
        <v/>
      </c>
      <c r="L113" s="25" t="str">
        <f t="shared" si="41"/>
        <v/>
      </c>
      <c r="M113" s="25" t="str">
        <f t="shared" si="42"/>
        <v/>
      </c>
      <c r="N113" s="25" t="str">
        <f t="shared" si="43"/>
        <v/>
      </c>
      <c r="O113" s="25" t="str">
        <f t="shared" si="44"/>
        <v/>
      </c>
      <c r="P113" s="25" t="str">
        <f t="shared" si="45"/>
        <v/>
      </c>
      <c r="Q113" s="25" t="str">
        <f t="shared" si="46"/>
        <v/>
      </c>
      <c r="R113" s="25" t="str">
        <f t="shared" si="47"/>
        <v/>
      </c>
      <c r="S113" s="33">
        <f>IF(AND(rif!E113="",rif!F113=""),0,IF(AND(E113=rif!E113,F113=rif!F113),10,IF(G113=rif!G113,3,0)+IF(H113=rif!H113,0.5,0)+IF(I113=rif!I113,0.5,0)+IF(J113=rif!J113,0.5,0)+IF(K113=rif!K113,0.5,0)+IF(L113=rif!L113,0.5,0)+IF(M113=rif!M113,0.5,0)+IF(N113=rif!N113,0.5,0)+IF(O113=rif!O113,0.5,0)+IF(P113=rif!P113,0.5,0)+IF(Q113=rif!Q113,0.5,0)+IF(R113=rif!R113,0.5,0)))</f>
        <v>0</v>
      </c>
      <c r="T113" s="1"/>
      <c r="U113" s="1"/>
      <c r="V113" s="1"/>
      <c r="W113" s="1"/>
      <c r="X113" s="1"/>
      <c r="Y113" s="1"/>
      <c r="Z113" s="1"/>
      <c r="AA113" s="4"/>
      <c r="AB113" s="1"/>
    </row>
    <row r="114" spans="1:28">
      <c r="A114" s="82">
        <v>43282.833333333336</v>
      </c>
      <c r="B114" s="38"/>
      <c r="C114" s="39"/>
      <c r="D114" s="39"/>
      <c r="E114" s="24"/>
      <c r="F114" s="24"/>
      <c r="G114" s="25" t="str">
        <f t="shared" si="36"/>
        <v/>
      </c>
      <c r="H114" s="25" t="str">
        <f t="shared" si="37"/>
        <v/>
      </c>
      <c r="I114" s="25" t="str">
        <f t="shared" si="38"/>
        <v/>
      </c>
      <c r="J114" s="25" t="str">
        <f t="shared" si="39"/>
        <v/>
      </c>
      <c r="K114" s="25" t="str">
        <f t="shared" si="40"/>
        <v/>
      </c>
      <c r="L114" s="25" t="str">
        <f t="shared" si="41"/>
        <v/>
      </c>
      <c r="M114" s="25" t="str">
        <f t="shared" si="42"/>
        <v/>
      </c>
      <c r="N114" s="25" t="str">
        <f t="shared" si="43"/>
        <v/>
      </c>
      <c r="O114" s="25" t="str">
        <f t="shared" si="44"/>
        <v/>
      </c>
      <c r="P114" s="25" t="str">
        <f t="shared" si="45"/>
        <v/>
      </c>
      <c r="Q114" s="25" t="str">
        <f t="shared" si="46"/>
        <v/>
      </c>
      <c r="R114" s="25" t="str">
        <f t="shared" si="47"/>
        <v/>
      </c>
      <c r="S114" s="33">
        <f>IF(AND(rif!E114="",rif!F114=""),0,IF(AND(E114=rif!E114,F114=rif!F114),10,IF(G114=rif!G114,3,0)+IF(H114=rif!H114,0.5,0)+IF(I114=rif!I114,0.5,0)+IF(J114=rif!J114,0.5,0)+IF(K114=rif!K114,0.5,0)+IF(L114=rif!L114,0.5,0)+IF(M114=rif!M114,0.5,0)+IF(N114=rif!N114,0.5,0)+IF(O114=rif!O114,0.5,0)+IF(P114=rif!P114,0.5,0)+IF(Q114=rif!Q114,0.5,0)+IF(R114=rif!R114,0.5,0)))</f>
        <v>0</v>
      </c>
      <c r="T114" s="1"/>
      <c r="U114" s="1"/>
      <c r="V114" s="1"/>
      <c r="W114" s="1"/>
      <c r="X114" s="1"/>
      <c r="Y114" s="1"/>
      <c r="Z114" s="1"/>
      <c r="AA114" s="4"/>
      <c r="AB114" s="1"/>
    </row>
    <row r="115" spans="1:28">
      <c r="A115" s="82">
        <v>43283.666666666664</v>
      </c>
      <c r="B115" s="38"/>
      <c r="C115" s="39"/>
      <c r="D115" s="39"/>
      <c r="E115" s="24"/>
      <c r="F115" s="24"/>
      <c r="G115" s="25" t="str">
        <f t="shared" si="36"/>
        <v/>
      </c>
      <c r="H115" s="25" t="str">
        <f t="shared" si="37"/>
        <v/>
      </c>
      <c r="I115" s="25" t="str">
        <f t="shared" si="38"/>
        <v/>
      </c>
      <c r="J115" s="25" t="str">
        <f t="shared" si="39"/>
        <v/>
      </c>
      <c r="K115" s="25" t="str">
        <f t="shared" si="40"/>
        <v/>
      </c>
      <c r="L115" s="25" t="str">
        <f t="shared" si="41"/>
        <v/>
      </c>
      <c r="M115" s="25" t="str">
        <f t="shared" si="42"/>
        <v/>
      </c>
      <c r="N115" s="25" t="str">
        <f t="shared" si="43"/>
        <v/>
      </c>
      <c r="O115" s="25" t="str">
        <f t="shared" si="44"/>
        <v/>
      </c>
      <c r="P115" s="25" t="str">
        <f t="shared" si="45"/>
        <v/>
      </c>
      <c r="Q115" s="25" t="str">
        <f t="shared" si="46"/>
        <v/>
      </c>
      <c r="R115" s="25" t="str">
        <f t="shared" si="47"/>
        <v/>
      </c>
      <c r="S115" s="33">
        <f>IF(AND(rif!E115="",rif!F115=""),0,IF(AND(E115=rif!E115,F115=rif!F115),10,IF(G115=rif!G115,3,0)+IF(H115=rif!H115,0.5,0)+IF(I115=rif!I115,0.5,0)+IF(J115=rif!J115,0.5,0)+IF(K115=rif!K115,0.5,0)+IF(L115=rif!L115,0.5,0)+IF(M115=rif!M115,0.5,0)+IF(N115=rif!N115,0.5,0)+IF(O115=rif!O115,0.5,0)+IF(P115=rif!P115,0.5,0)+IF(Q115=rif!Q115,0.5,0)+IF(R115=rif!R115,0.5,0)))</f>
        <v>0</v>
      </c>
      <c r="T115" s="1"/>
      <c r="U115" s="1"/>
      <c r="V115" s="1"/>
      <c r="W115" s="1"/>
      <c r="X115" s="1"/>
      <c r="Y115" s="1"/>
      <c r="Z115" s="1"/>
      <c r="AA115" s="4"/>
      <c r="AB115" s="1"/>
    </row>
    <row r="116" spans="1:28">
      <c r="A116" s="82">
        <v>43283.833333333336</v>
      </c>
      <c r="B116" s="38"/>
      <c r="C116" s="39"/>
      <c r="D116" s="39"/>
      <c r="E116" s="24"/>
      <c r="F116" s="24"/>
      <c r="G116" s="25" t="str">
        <f t="shared" si="36"/>
        <v/>
      </c>
      <c r="H116" s="25" t="str">
        <f t="shared" si="37"/>
        <v/>
      </c>
      <c r="I116" s="25" t="str">
        <f t="shared" si="38"/>
        <v/>
      </c>
      <c r="J116" s="25" t="str">
        <f t="shared" si="39"/>
        <v/>
      </c>
      <c r="K116" s="25" t="str">
        <f t="shared" si="40"/>
        <v/>
      </c>
      <c r="L116" s="25" t="str">
        <f t="shared" si="41"/>
        <v/>
      </c>
      <c r="M116" s="25" t="str">
        <f t="shared" si="42"/>
        <v/>
      </c>
      <c r="N116" s="25" t="str">
        <f t="shared" si="43"/>
        <v/>
      </c>
      <c r="O116" s="25" t="str">
        <f t="shared" si="44"/>
        <v/>
      </c>
      <c r="P116" s="25" t="str">
        <f t="shared" si="45"/>
        <v/>
      </c>
      <c r="Q116" s="25" t="str">
        <f t="shared" si="46"/>
        <v/>
      </c>
      <c r="R116" s="25" t="str">
        <f t="shared" si="47"/>
        <v/>
      </c>
      <c r="S116" s="33">
        <f>IF(AND(rif!E116="",rif!F116=""),0,IF(AND(E116=rif!E116,F116=rif!F116),10,IF(G116=rif!G116,3,0)+IF(H116=rif!H116,0.5,0)+IF(I116=rif!I116,0.5,0)+IF(J116=rif!J116,0.5,0)+IF(K116=rif!K116,0.5,0)+IF(L116=rif!L116,0.5,0)+IF(M116=rif!M116,0.5,0)+IF(N116=rif!N116,0.5,0)+IF(O116=rif!O116,0.5,0)+IF(P116=rif!P116,0.5,0)+IF(Q116=rif!Q116,0.5,0)+IF(R116=rif!R116,0.5,0)))</f>
        <v>0</v>
      </c>
      <c r="T116" s="1"/>
      <c r="U116" s="1"/>
      <c r="V116" s="1"/>
      <c r="W116" s="1"/>
      <c r="X116" s="1"/>
      <c r="Y116" s="1"/>
      <c r="Z116" s="1"/>
      <c r="AA116" s="4"/>
      <c r="AB116" s="1"/>
    </row>
    <row r="117" spans="1:28">
      <c r="A117" s="82">
        <v>43284.666666666664</v>
      </c>
      <c r="B117" s="38"/>
      <c r="C117" s="39"/>
      <c r="D117" s="39"/>
      <c r="E117" s="24"/>
      <c r="F117" s="24"/>
      <c r="G117" s="25" t="str">
        <f t="shared" si="36"/>
        <v/>
      </c>
      <c r="H117" s="25" t="str">
        <f t="shared" si="37"/>
        <v/>
      </c>
      <c r="I117" s="25" t="str">
        <f t="shared" si="38"/>
        <v/>
      </c>
      <c r="J117" s="25" t="str">
        <f t="shared" si="39"/>
        <v/>
      </c>
      <c r="K117" s="25" t="str">
        <f t="shared" si="40"/>
        <v/>
      </c>
      <c r="L117" s="25" t="str">
        <f t="shared" si="41"/>
        <v/>
      </c>
      <c r="M117" s="25" t="str">
        <f t="shared" si="42"/>
        <v/>
      </c>
      <c r="N117" s="25" t="str">
        <f t="shared" si="43"/>
        <v/>
      </c>
      <c r="O117" s="25" t="str">
        <f t="shared" si="44"/>
        <v/>
      </c>
      <c r="P117" s="25" t="str">
        <f t="shared" si="45"/>
        <v/>
      </c>
      <c r="Q117" s="25" t="str">
        <f t="shared" si="46"/>
        <v/>
      </c>
      <c r="R117" s="25" t="str">
        <f t="shared" si="47"/>
        <v/>
      </c>
      <c r="S117" s="33">
        <f>IF(AND(rif!E117="",rif!F117=""),0,IF(AND(E117=rif!E117,F117=rif!F117),10,IF(G117=rif!G117,3,0)+IF(H117=rif!H117,0.5,0)+IF(I117=rif!I117,0.5,0)+IF(J117=rif!J117,0.5,0)+IF(K117=rif!K117,0.5,0)+IF(L117=rif!L117,0.5,0)+IF(M117=rif!M117,0.5,0)+IF(N117=rif!N117,0.5,0)+IF(O117=rif!O117,0.5,0)+IF(P117=rif!P117,0.5,0)+IF(Q117=rif!Q117,0.5,0)+IF(R117=rif!R117,0.5,0)))</f>
        <v>0</v>
      </c>
      <c r="T117" s="1"/>
      <c r="U117" s="1"/>
      <c r="V117" s="1"/>
      <c r="W117" s="1"/>
      <c r="X117" s="1"/>
      <c r="Y117" s="1"/>
      <c r="Z117" s="1"/>
      <c r="AA117" s="4"/>
      <c r="AB117" s="1"/>
    </row>
    <row r="118" spans="1:28">
      <c r="A118" s="82">
        <v>43284.833333333336</v>
      </c>
      <c r="B118" s="38"/>
      <c r="C118" s="39"/>
      <c r="D118" s="39"/>
      <c r="E118" s="24"/>
      <c r="F118" s="24"/>
      <c r="G118" s="25" t="str">
        <f t="shared" si="36"/>
        <v/>
      </c>
      <c r="H118" s="25" t="str">
        <f t="shared" si="37"/>
        <v/>
      </c>
      <c r="I118" s="25" t="str">
        <f t="shared" si="38"/>
        <v/>
      </c>
      <c r="J118" s="25" t="str">
        <f t="shared" si="39"/>
        <v/>
      </c>
      <c r="K118" s="25" t="str">
        <f t="shared" si="40"/>
        <v/>
      </c>
      <c r="L118" s="25" t="str">
        <f t="shared" si="41"/>
        <v/>
      </c>
      <c r="M118" s="25" t="str">
        <f t="shared" si="42"/>
        <v/>
      </c>
      <c r="N118" s="25" t="str">
        <f t="shared" si="43"/>
        <v/>
      </c>
      <c r="O118" s="25" t="str">
        <f t="shared" si="44"/>
        <v/>
      </c>
      <c r="P118" s="25" t="str">
        <f t="shared" si="45"/>
        <v/>
      </c>
      <c r="Q118" s="25" t="str">
        <f t="shared" si="46"/>
        <v/>
      </c>
      <c r="R118" s="25" t="str">
        <f t="shared" si="47"/>
        <v/>
      </c>
      <c r="S118" s="33">
        <f>IF(AND(rif!E118="",rif!F118=""),0,IF(AND(E118=rif!E118,F118=rif!F118),10,IF(G118=rif!G118,3,0)+IF(H118=rif!H118,0.5,0)+IF(I118=rif!I118,0.5,0)+IF(J118=rif!J118,0.5,0)+IF(K118=rif!K118,0.5,0)+IF(L118=rif!L118,0.5,0)+IF(M118=rif!M118,0.5,0)+IF(N118=rif!N118,0.5,0)+IF(O118=rif!O118,0.5,0)+IF(P118=rif!P118,0.5,0)+IF(Q118=rif!Q118,0.5,0)+IF(R118=rif!R118,0.5,0)))</f>
        <v>0</v>
      </c>
      <c r="T118" s="1"/>
      <c r="U118" s="1"/>
      <c r="V118" s="1"/>
      <c r="W118" s="1"/>
      <c r="X118" s="1"/>
      <c r="Y118" s="1"/>
      <c r="Z118" s="1"/>
      <c r="AA118" s="4"/>
      <c r="AB118" s="1"/>
    </row>
    <row r="119" spans="1:28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6"/>
      <c r="R119" s="17" t="s">
        <v>34</v>
      </c>
      <c r="S119" s="71">
        <f>SUM(S111:S118)</f>
        <v>0</v>
      </c>
      <c r="T119" s="1"/>
      <c r="U119" s="1"/>
      <c r="V119" s="1"/>
      <c r="W119" s="1"/>
      <c r="X119" s="1"/>
      <c r="Y119" s="1"/>
      <c r="Z119" s="1"/>
      <c r="AA119" s="4"/>
      <c r="AB119" s="1"/>
    </row>
    <row r="120" spans="1:28" ht="15.75" customHeight="1" thickBot="1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4"/>
      <c r="AB120" s="1"/>
    </row>
    <row r="121" spans="1:28" ht="21" customHeight="1" thickBot="1">
      <c r="A121" s="92" t="s">
        <v>62</v>
      </c>
      <c r="B121" s="93"/>
      <c r="C121" s="93"/>
      <c r="D121" s="93"/>
      <c r="E121" s="93"/>
      <c r="F121" s="93"/>
      <c r="G121" s="93"/>
      <c r="H121" s="93"/>
      <c r="I121" s="93"/>
      <c r="J121" s="93"/>
      <c r="K121" s="93"/>
      <c r="L121" s="93"/>
      <c r="M121" s="93"/>
      <c r="N121" s="93"/>
      <c r="O121" s="93"/>
      <c r="P121" s="93"/>
      <c r="Q121" s="93"/>
      <c r="R121" s="93"/>
      <c r="S121" s="93"/>
      <c r="T121" s="93"/>
      <c r="U121" s="93"/>
      <c r="V121" s="93"/>
      <c r="W121" s="93"/>
      <c r="X121" s="93"/>
      <c r="Y121" s="93"/>
      <c r="Z121" s="93"/>
      <c r="AA121" s="94"/>
      <c r="AB121" s="1"/>
    </row>
    <row r="122" spans="1:28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6"/>
      <c r="R122" s="6"/>
      <c r="S122" s="40"/>
      <c r="T122" s="1"/>
      <c r="U122" s="1"/>
      <c r="V122" s="1"/>
      <c r="W122" s="1"/>
      <c r="X122" s="1"/>
      <c r="Y122" s="1"/>
      <c r="Z122" s="1"/>
      <c r="AA122" s="4"/>
      <c r="AB122" s="1"/>
    </row>
    <row r="123" spans="1:28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6"/>
      <c r="R123" s="6"/>
      <c r="S123" s="40"/>
      <c r="T123" s="1"/>
      <c r="U123" s="1"/>
      <c r="V123" s="1"/>
      <c r="W123" s="1"/>
      <c r="X123" s="1"/>
      <c r="Y123" s="1"/>
      <c r="Z123" s="1"/>
      <c r="AA123" s="4"/>
      <c r="AB123" s="1"/>
    </row>
    <row r="124" spans="1:28">
      <c r="A124" s="82">
        <v>43287.666666666664</v>
      </c>
      <c r="B124" s="41"/>
      <c r="C124" s="39"/>
      <c r="D124" s="39"/>
      <c r="E124" s="24"/>
      <c r="F124" s="24"/>
      <c r="G124" s="25" t="str">
        <f t="shared" ref="G124:G127" si="48">IF(OR(E124="",F124=""),"",IF(E124&gt;F124,"1",IF(E124&lt;F124,"2","X")))</f>
        <v/>
      </c>
      <c r="H124" s="25" t="str">
        <f t="shared" ref="H124:H127" si="49">IF(OR(E124="",F124=""),"",IF(AND(E124&gt;0,F124&gt;0),"GOL","NOGOL"))</f>
        <v/>
      </c>
      <c r="I124" s="25" t="str">
        <f t="shared" ref="I124:I127" si="50">IF(OR(E124="",F124=""),"",IF(INT((E124+F124)/2)=(E124+F124)/2,"PARI","DISPARI"))</f>
        <v/>
      </c>
      <c r="J124" s="25" t="str">
        <f t="shared" ref="J124:J127" si="51">IF(OR(E124="",F124=""),"",IF(E124+F124&gt;1,"OVER","UNDER"))</f>
        <v/>
      </c>
      <c r="K124" s="25" t="str">
        <f t="shared" ref="K124:K127" si="52">IF(OR(E124="",F124=""),"",IF(E124+F124&gt;2,"OVER","UNDER"))</f>
        <v/>
      </c>
      <c r="L124" s="25" t="str">
        <f t="shared" ref="L124:L127" si="53">IF(OR(E124="",F124=""),"",IF(E124+F124&gt;3,"OVER","UNDER"))</f>
        <v/>
      </c>
      <c r="M124" s="25" t="str">
        <f t="shared" ref="M124:M127" si="54">IF(OR(E124="",F124=""),"",E124+F124)</f>
        <v/>
      </c>
      <c r="N124" s="25" t="str">
        <f t="shared" ref="N124:N127" si="55">IF(OR(E124="",F124=""),"",IF(E124&gt;0,"SI","NO"))</f>
        <v/>
      </c>
      <c r="O124" s="25" t="str">
        <f t="shared" ref="O124:O127" si="56">IF(OR(E124="",F124=""),"",IF(F124&gt;0,"SI","NO"))</f>
        <v/>
      </c>
      <c r="P124" s="25" t="str">
        <f t="shared" ref="P124:P127" si="57">IF(OR(E124="",F124=""),"",E124-F124)</f>
        <v/>
      </c>
      <c r="Q124" s="25" t="str">
        <f t="shared" ref="Q124:Q127" si="58">IF(AND(E124="",F124=""),"",CONCATENATE(G124,"+",H124))</f>
        <v/>
      </c>
      <c r="R124" s="25" t="str">
        <f t="shared" ref="R124:R127" si="59">IF(AND(E124="",F124=""),"",CONCATENATE(G124,"+",K124))</f>
        <v/>
      </c>
      <c r="S124" s="33">
        <f>IF(AND(rif!E124="",rif!F124=""),0,IF(AND(E124=rif!E124,F124=rif!F124),10,IF(G124=rif!G124,3,0)+IF(H124=rif!H124,0.5,0)+IF(I124=rif!I124,0.5,0)+IF(J124=rif!J124,0.5,0)+IF(K124=rif!K124,0.5,0)+IF(L124=rif!L124,0.5,0)+IF(M124=rif!M124,0.5,0)+IF(N124=rif!N124,0.5,0)+IF(O124=rif!O124,0.5,0)+IF(P124=rif!P124,0.5,0)+IF(Q124=rif!Q124,0.5,0)+IF(R124=rif!R124,0.5,0)))</f>
        <v>0</v>
      </c>
      <c r="T124" s="1"/>
      <c r="U124" s="1"/>
      <c r="V124" s="1"/>
      <c r="W124" s="1"/>
      <c r="X124" s="1"/>
      <c r="Y124" s="1"/>
      <c r="Z124" s="1"/>
      <c r="AA124" s="4"/>
      <c r="AB124" s="1"/>
    </row>
    <row r="125" spans="1:28">
      <c r="A125" s="82">
        <v>43287.833333333336</v>
      </c>
      <c r="B125" s="41"/>
      <c r="C125" s="39"/>
      <c r="D125" s="39"/>
      <c r="E125" s="24"/>
      <c r="F125" s="24"/>
      <c r="G125" s="25" t="str">
        <f t="shared" si="48"/>
        <v/>
      </c>
      <c r="H125" s="25" t="str">
        <f t="shared" si="49"/>
        <v/>
      </c>
      <c r="I125" s="25" t="str">
        <f t="shared" si="50"/>
        <v/>
      </c>
      <c r="J125" s="25" t="str">
        <f t="shared" si="51"/>
        <v/>
      </c>
      <c r="K125" s="25" t="str">
        <f t="shared" si="52"/>
        <v/>
      </c>
      <c r="L125" s="25" t="str">
        <f t="shared" si="53"/>
        <v/>
      </c>
      <c r="M125" s="25" t="str">
        <f t="shared" si="54"/>
        <v/>
      </c>
      <c r="N125" s="25" t="str">
        <f t="shared" si="55"/>
        <v/>
      </c>
      <c r="O125" s="25" t="str">
        <f t="shared" si="56"/>
        <v/>
      </c>
      <c r="P125" s="25" t="str">
        <f t="shared" si="57"/>
        <v/>
      </c>
      <c r="Q125" s="25" t="str">
        <f t="shared" si="58"/>
        <v/>
      </c>
      <c r="R125" s="25" t="str">
        <f t="shared" si="59"/>
        <v/>
      </c>
      <c r="S125" s="33">
        <f>IF(AND(rif!E125="",rif!F125=""),0,IF(AND(E125=rif!E125,F125=rif!F125),10,IF(G125=rif!G125,3,0)+IF(H125=rif!H125,0.5,0)+IF(I125=rif!I125,0.5,0)+IF(J125=rif!J125,0.5,0)+IF(K125=rif!K125,0.5,0)+IF(L125=rif!L125,0.5,0)+IF(M125=rif!M125,0.5,0)+IF(N125=rif!N125,0.5,0)+IF(O125=rif!O125,0.5,0)+IF(P125=rif!P125,0.5,0)+IF(Q125=rif!Q125,0.5,0)+IF(R125=rif!R125,0.5,0)))</f>
        <v>0</v>
      </c>
      <c r="T125" s="1"/>
      <c r="U125" s="1"/>
      <c r="V125" s="1"/>
      <c r="W125" s="1"/>
      <c r="X125" s="1"/>
      <c r="Y125" s="1"/>
      <c r="Z125" s="1"/>
      <c r="AA125" s="4"/>
      <c r="AB125" s="1"/>
    </row>
    <row r="126" spans="1:28">
      <c r="A126" s="82">
        <v>43288.666666666664</v>
      </c>
      <c r="B126" s="41"/>
      <c r="C126" s="39"/>
      <c r="D126" s="39"/>
      <c r="E126" s="24"/>
      <c r="F126" s="24"/>
      <c r="G126" s="25" t="str">
        <f t="shared" si="48"/>
        <v/>
      </c>
      <c r="H126" s="25" t="str">
        <f t="shared" si="49"/>
        <v/>
      </c>
      <c r="I126" s="25" t="str">
        <f t="shared" si="50"/>
        <v/>
      </c>
      <c r="J126" s="25" t="str">
        <f t="shared" si="51"/>
        <v/>
      </c>
      <c r="K126" s="25" t="str">
        <f t="shared" si="52"/>
        <v/>
      </c>
      <c r="L126" s="25" t="str">
        <f t="shared" si="53"/>
        <v/>
      </c>
      <c r="M126" s="25" t="str">
        <f t="shared" si="54"/>
        <v/>
      </c>
      <c r="N126" s="25" t="str">
        <f t="shared" si="55"/>
        <v/>
      </c>
      <c r="O126" s="25" t="str">
        <f t="shared" si="56"/>
        <v/>
      </c>
      <c r="P126" s="25" t="str">
        <f t="shared" si="57"/>
        <v/>
      </c>
      <c r="Q126" s="25" t="str">
        <f t="shared" si="58"/>
        <v/>
      </c>
      <c r="R126" s="25" t="str">
        <f t="shared" si="59"/>
        <v/>
      </c>
      <c r="S126" s="33">
        <f>IF(AND(rif!E126="",rif!F126=""),0,IF(AND(E126=rif!E126,F126=rif!F126),10,IF(G126=rif!G126,3,0)+IF(H126=rif!H126,0.5,0)+IF(I126=rif!I126,0.5,0)+IF(J126=rif!J126,0.5,0)+IF(K126=rif!K126,0.5,0)+IF(L126=rif!L126,0.5,0)+IF(M126=rif!M126,0.5,0)+IF(N126=rif!N126,0.5,0)+IF(O126=rif!O126,0.5,0)+IF(P126=rif!P126,0.5,0)+IF(Q126=rif!Q126,0.5,0)+IF(R126=rif!R126,0.5,0)))</f>
        <v>0</v>
      </c>
      <c r="T126" s="1"/>
      <c r="U126" s="1"/>
      <c r="V126" s="1"/>
      <c r="W126" s="1"/>
      <c r="X126" s="1"/>
      <c r="Y126" s="1"/>
      <c r="Z126" s="1"/>
      <c r="AA126" s="4"/>
      <c r="AB126" s="1"/>
    </row>
    <row r="127" spans="1:28">
      <c r="A127" s="82">
        <v>43288.833333333336</v>
      </c>
      <c r="B127" s="41"/>
      <c r="C127" s="39"/>
      <c r="D127" s="39"/>
      <c r="E127" s="24"/>
      <c r="F127" s="24"/>
      <c r="G127" s="25" t="str">
        <f t="shared" si="48"/>
        <v/>
      </c>
      <c r="H127" s="25" t="str">
        <f t="shared" si="49"/>
        <v/>
      </c>
      <c r="I127" s="25" t="str">
        <f t="shared" si="50"/>
        <v/>
      </c>
      <c r="J127" s="25" t="str">
        <f t="shared" si="51"/>
        <v/>
      </c>
      <c r="K127" s="25" t="str">
        <f t="shared" si="52"/>
        <v/>
      </c>
      <c r="L127" s="25" t="str">
        <f t="shared" si="53"/>
        <v/>
      </c>
      <c r="M127" s="25" t="str">
        <f t="shared" si="54"/>
        <v/>
      </c>
      <c r="N127" s="25" t="str">
        <f t="shared" si="55"/>
        <v/>
      </c>
      <c r="O127" s="25" t="str">
        <f t="shared" si="56"/>
        <v/>
      </c>
      <c r="P127" s="25" t="str">
        <f t="shared" si="57"/>
        <v/>
      </c>
      <c r="Q127" s="25" t="str">
        <f t="shared" si="58"/>
        <v/>
      </c>
      <c r="R127" s="25" t="str">
        <f t="shared" si="59"/>
        <v/>
      </c>
      <c r="S127" s="33">
        <f>IF(AND(rif!E127="",rif!F127=""),0,IF(AND(E127=rif!E127,F127=rif!F127),10,IF(G127=rif!G127,3,0)+IF(H127=rif!H127,0.5,0)+IF(I127=rif!I127,0.5,0)+IF(J127=rif!J127,0.5,0)+IF(K127=rif!K127,0.5,0)+IF(L127=rif!L127,0.5,0)+IF(M127=rif!M127,0.5,0)+IF(N127=rif!N127,0.5,0)+IF(O127=rif!O127,0.5,0)+IF(P127=rif!P127,0.5,0)+IF(Q127=rif!Q127,0.5,0)+IF(R127=rif!R127,0.5,0)))</f>
        <v>0</v>
      </c>
      <c r="T127" s="1"/>
      <c r="U127" s="1"/>
      <c r="V127" s="1"/>
      <c r="W127" s="1"/>
      <c r="X127" s="1"/>
      <c r="Y127" s="1"/>
      <c r="Z127" s="1"/>
      <c r="AA127" s="4"/>
      <c r="AB127" s="1"/>
    </row>
    <row r="128" spans="1:28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6"/>
      <c r="R128" s="17" t="s">
        <v>34</v>
      </c>
      <c r="S128" s="71">
        <f>SUM(S124:S127)</f>
        <v>0</v>
      </c>
      <c r="T128" s="1"/>
      <c r="U128" s="1"/>
      <c r="V128" s="1"/>
      <c r="W128" s="1"/>
      <c r="X128" s="1"/>
      <c r="Y128" s="1"/>
      <c r="Z128" s="1"/>
      <c r="AA128" s="4"/>
      <c r="AB128" s="1"/>
    </row>
    <row r="129" spans="1:28" ht="15.75" customHeight="1" thickBot="1">
      <c r="A129" s="7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36"/>
      <c r="R129" s="36"/>
      <c r="S129" s="45"/>
      <c r="T129" s="8"/>
      <c r="U129" s="8"/>
      <c r="V129" s="8"/>
      <c r="W129" s="8"/>
      <c r="X129" s="8"/>
      <c r="Y129" s="8"/>
      <c r="Z129" s="8"/>
      <c r="AA129" s="9"/>
      <c r="AB129" s="1"/>
    </row>
    <row r="130" spans="1:28" ht="21" customHeight="1" thickBot="1">
      <c r="A130" s="92" t="s">
        <v>63</v>
      </c>
      <c r="B130" s="93"/>
      <c r="C130" s="93"/>
      <c r="D130" s="93"/>
      <c r="E130" s="93"/>
      <c r="F130" s="93"/>
      <c r="G130" s="93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  <c r="Z130" s="93"/>
      <c r="AA130" s="94"/>
      <c r="AB130" s="1"/>
    </row>
    <row r="131" spans="1:28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6"/>
      <c r="R131" s="6"/>
      <c r="S131" s="40"/>
      <c r="T131" s="1"/>
      <c r="U131" s="1"/>
      <c r="V131" s="1"/>
      <c r="W131" s="1"/>
      <c r="X131" s="1"/>
      <c r="Y131" s="1"/>
      <c r="Z131" s="1"/>
      <c r="AA131" s="4"/>
      <c r="AB131" s="1"/>
    </row>
    <row r="132" spans="1:28">
      <c r="A132" s="82">
        <v>43291.833333333336</v>
      </c>
      <c r="B132" s="42"/>
      <c r="C132" s="39"/>
      <c r="D132" s="39"/>
      <c r="E132" s="24"/>
      <c r="F132" s="24"/>
      <c r="G132" s="25" t="str">
        <f t="shared" ref="G132:G133" si="60">IF(OR(E132="",F132=""),"",IF(E132&gt;F132,"1",IF(E132&lt;F132,"2","X")))</f>
        <v/>
      </c>
      <c r="H132" s="25" t="str">
        <f t="shared" ref="H132:H133" si="61">IF(OR(E132="",F132=""),"",IF(AND(E132&gt;0,F132&gt;0),"GOL","NOGOL"))</f>
        <v/>
      </c>
      <c r="I132" s="25" t="str">
        <f t="shared" ref="I132:I133" si="62">IF(OR(E132="",F132=""),"",IF(INT((E132+F132)/2)=(E132+F132)/2,"PARI","DISPARI"))</f>
        <v/>
      </c>
      <c r="J132" s="25" t="str">
        <f t="shared" ref="J132:J133" si="63">IF(OR(E132="",F132=""),"",IF(E132+F132&gt;1,"OVER","UNDER"))</f>
        <v/>
      </c>
      <c r="K132" s="25" t="str">
        <f t="shared" ref="K132:K133" si="64">IF(OR(E132="",F132=""),"",IF(E132+F132&gt;2,"OVER","UNDER"))</f>
        <v/>
      </c>
      <c r="L132" s="25" t="str">
        <f t="shared" ref="L132:L133" si="65">IF(OR(E132="",F132=""),"",IF(E132+F132&gt;3,"OVER","UNDER"))</f>
        <v/>
      </c>
      <c r="M132" s="25" t="str">
        <f t="shared" ref="M132:M133" si="66">IF(OR(E132="",F132=""),"",E132+F132)</f>
        <v/>
      </c>
      <c r="N132" s="25" t="str">
        <f t="shared" ref="N132:N133" si="67">IF(OR(E132="",F132=""),"",IF(E132&gt;0,"SI","NO"))</f>
        <v/>
      </c>
      <c r="O132" s="25" t="str">
        <f t="shared" ref="O132:O133" si="68">IF(OR(E132="",F132=""),"",IF(F132&gt;0,"SI","NO"))</f>
        <v/>
      </c>
      <c r="P132" s="25" t="str">
        <f t="shared" ref="P132:P133" si="69">IF(OR(E132="",F132=""),"",E132-F132)</f>
        <v/>
      </c>
      <c r="Q132" s="25" t="str">
        <f t="shared" ref="Q132:Q133" si="70">IF(AND(E132="",F132=""),"",CONCATENATE(G132,"+",H132))</f>
        <v/>
      </c>
      <c r="R132" s="25" t="str">
        <f t="shared" ref="R132:R133" si="71">IF(AND(E132="",F132=""),"",CONCATENATE(G132,"+",K132))</f>
        <v/>
      </c>
      <c r="S132" s="33">
        <f>IF(AND(rif!E132="",rif!F132=""),0,IF(AND(E132=rif!E132,F132=rif!F132),10,IF(G132=rif!G132,3,0)+IF(H132=rif!H132,0.5,0)+IF(I132=rif!I132,0.5,0)+IF(J132=rif!J132,0.5,0)+IF(K132=rif!K132,0.5,0)+IF(L132=rif!L132,0.5,0)+IF(M132=rif!M132,0.5,0)+IF(N132=rif!N132,0.5,0)+IF(O132=rif!O132,0.5,0)+IF(P132=rif!P132,0.5,0)+IF(Q132=rif!Q132,0.5,0)+IF(R132=rif!R132,0.5,0)))</f>
        <v>0</v>
      </c>
      <c r="T132" s="1"/>
      <c r="U132" s="1"/>
      <c r="V132" s="1"/>
      <c r="W132" s="1"/>
      <c r="X132" s="1"/>
      <c r="Y132" s="1"/>
      <c r="Z132" s="1"/>
      <c r="AA132" s="4"/>
      <c r="AB132" s="1"/>
    </row>
    <row r="133" spans="1:28">
      <c r="A133" s="82">
        <v>43292.833333333336</v>
      </c>
      <c r="B133" s="42"/>
      <c r="C133" s="39"/>
      <c r="D133" s="39"/>
      <c r="E133" s="24"/>
      <c r="F133" s="24"/>
      <c r="G133" s="25" t="str">
        <f t="shared" si="60"/>
        <v/>
      </c>
      <c r="H133" s="25" t="str">
        <f t="shared" si="61"/>
        <v/>
      </c>
      <c r="I133" s="25" t="str">
        <f t="shared" si="62"/>
        <v/>
      </c>
      <c r="J133" s="25" t="str">
        <f t="shared" si="63"/>
        <v/>
      </c>
      <c r="K133" s="25" t="str">
        <f t="shared" si="64"/>
        <v/>
      </c>
      <c r="L133" s="25" t="str">
        <f t="shared" si="65"/>
        <v/>
      </c>
      <c r="M133" s="25" t="str">
        <f t="shared" si="66"/>
        <v/>
      </c>
      <c r="N133" s="25" t="str">
        <f t="shared" si="67"/>
        <v/>
      </c>
      <c r="O133" s="25" t="str">
        <f t="shared" si="68"/>
        <v/>
      </c>
      <c r="P133" s="25" t="str">
        <f t="shared" si="69"/>
        <v/>
      </c>
      <c r="Q133" s="25" t="str">
        <f t="shared" si="70"/>
        <v/>
      </c>
      <c r="R133" s="25" t="str">
        <f t="shared" si="71"/>
        <v/>
      </c>
      <c r="S133" s="33">
        <f>IF(AND(rif!E133="",rif!F133=""),0,IF(AND(E133=rif!E133,F133=rif!F133),10,IF(G133=rif!G133,3,0)+IF(H133=rif!H133,0.5,0)+IF(I133=rif!I133,0.5,0)+IF(J133=rif!J133,0.5,0)+IF(K133=rif!K133,0.5,0)+IF(L133=rif!L133,0.5,0)+IF(M133=rif!M133,0.5,0)+IF(N133=rif!N133,0.5,0)+IF(O133=rif!O133,0.5,0)+IF(P133=rif!P133,0.5,0)+IF(Q133=rif!Q133,0.5,0)+IF(R133=rif!R133,0.5,0)))</f>
        <v>0</v>
      </c>
      <c r="T133" s="81"/>
      <c r="U133" s="81"/>
      <c r="V133" s="1"/>
      <c r="W133" s="1"/>
      <c r="X133" s="1"/>
      <c r="Y133" s="1"/>
      <c r="Z133" s="1"/>
      <c r="AA133" s="4"/>
      <c r="AB133" s="1"/>
    </row>
    <row r="134" spans="1:28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7" t="s">
        <v>34</v>
      </c>
      <c r="S134" s="78">
        <f>SUM(S132:S133)</f>
        <v>0</v>
      </c>
      <c r="T134" s="1"/>
      <c r="U134" s="1"/>
      <c r="V134" s="1"/>
      <c r="W134" s="1"/>
      <c r="X134" s="1"/>
      <c r="Y134" s="1"/>
      <c r="Z134" s="1"/>
      <c r="AA134" s="4"/>
      <c r="AB134" s="1"/>
    </row>
    <row r="135" spans="1:28" ht="15.75" customHeight="1" thickBot="1">
      <c r="A135" s="7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45"/>
      <c r="T135" s="8"/>
      <c r="U135" s="8"/>
      <c r="V135" s="8"/>
      <c r="W135" s="8"/>
      <c r="X135" s="8"/>
      <c r="Y135" s="8"/>
      <c r="Z135" s="8"/>
      <c r="AA135" s="9"/>
      <c r="AB135" s="1"/>
    </row>
    <row r="136" spans="1:28" ht="21" customHeight="1" thickBot="1">
      <c r="A136" s="92" t="s">
        <v>64</v>
      </c>
      <c r="B136" s="93"/>
      <c r="C136" s="93"/>
      <c r="D136" s="93"/>
      <c r="E136" s="93"/>
      <c r="F136" s="93"/>
      <c r="G136" s="93"/>
      <c r="H136" s="93"/>
      <c r="I136" s="93"/>
      <c r="J136" s="93"/>
      <c r="K136" s="93"/>
      <c r="L136" s="93"/>
      <c r="M136" s="93"/>
      <c r="N136" s="93"/>
      <c r="O136" s="93"/>
      <c r="P136" s="93"/>
      <c r="Q136" s="93"/>
      <c r="R136" s="93"/>
      <c r="S136" s="93"/>
      <c r="T136" s="93"/>
      <c r="U136" s="93"/>
      <c r="V136" s="93"/>
      <c r="W136" s="93"/>
      <c r="X136" s="93"/>
      <c r="Y136" s="93"/>
      <c r="Z136" s="93"/>
      <c r="AA136" s="94"/>
      <c r="AB136" s="1"/>
    </row>
    <row r="137" spans="1:28">
      <c r="A137" s="10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46"/>
      <c r="T137" s="11"/>
      <c r="U137" s="11"/>
      <c r="V137" s="11"/>
      <c r="W137" s="11"/>
      <c r="X137" s="11"/>
      <c r="Y137" s="11"/>
      <c r="Z137" s="11"/>
      <c r="AA137" s="13"/>
      <c r="AB137" s="1"/>
    </row>
    <row r="138" spans="1:28" s="52" customFormat="1">
      <c r="A138" s="82">
        <v>43295.666666666664</v>
      </c>
      <c r="B138" s="43"/>
      <c r="C138" s="39"/>
      <c r="D138" s="39"/>
      <c r="E138" s="49"/>
      <c r="F138" s="49"/>
      <c r="G138" s="50" t="str">
        <f>IF(OR(E138="",F138=""),"",IF(E138&gt;F138,"1",IF(E138&lt;F138,"2","X")))</f>
        <v/>
      </c>
      <c r="H138" s="50" t="str">
        <f>IF(OR(E138="",F138=""),"",IF(AND(E138&gt;0,F138&gt;0),"GOL","NOGOL"))</f>
        <v/>
      </c>
      <c r="I138" s="50" t="str">
        <f>IF(OR(E138="",F138=""),"",IF(INT((E138+F138)/2)=(E138+F138)/2,"PARI","DISPARI"))</f>
        <v/>
      </c>
      <c r="J138" s="50" t="str">
        <f>IF(OR(E138="",F138=""),"",IF(E138+F138&gt;1,"OVER","UNDER"))</f>
        <v/>
      </c>
      <c r="K138" s="50" t="str">
        <f>IF(OR(E138="",F138=""),"",IF(E138+F138&gt;2,"OVER","UNDER"))</f>
        <v/>
      </c>
      <c r="L138" s="50" t="str">
        <f>IF(OR(E138="",F138=""),"",IF(E138+F138&gt;3,"OVER","UNDER"))</f>
        <v/>
      </c>
      <c r="M138" s="50" t="str">
        <f>IF(OR(E138="",F138=""),"",E138+F138)</f>
        <v/>
      </c>
      <c r="N138" s="50" t="str">
        <f>IF(OR(E138="",F138=""),"",IF(E138&gt;0,"SI","NO"))</f>
        <v/>
      </c>
      <c r="O138" s="50" t="str">
        <f>IF(OR(E138="",F138=""),"",IF(F138&gt;0,"SI","NO"))</f>
        <v/>
      </c>
      <c r="P138" s="50" t="str">
        <f>IF(OR(E138="",F138=""),"",E138-F138)</f>
        <v/>
      </c>
      <c r="Q138" s="50" t="str">
        <f>IF(AND(E138="",F138=""),"",CONCATENATE(G138,"+",H138))</f>
        <v/>
      </c>
      <c r="R138" s="50" t="str">
        <f>IF(AND(E138="",F138=""),"",CONCATENATE(G138,"+",K138))</f>
        <v/>
      </c>
      <c r="S138" s="33">
        <f>IF(AND(rif!E138="",rif!F138=""),0,IF(AND(E138=rif!E138,F138=rif!F138),10,IF(G138=rif!G138,3,0)+IF(H138=rif!H138,0.5,0)+IF(I138=rif!I138,0.5,0)+IF(J138=rif!J138,0.5,0)+IF(K138=rif!K138,0.5,0)+IF(L138=rif!L138,0.5,0)+IF(M138=rif!M138,0.5,0)+IF(N138=rif!N138,0.5,0)+IF(O138=rif!O138,0.5,0)+IF(P138=rif!P138,0.5,0)+IF(Q138=rif!Q138,0.5,0)+IF(R138=rif!R138,0.5,0)))</f>
        <v>0</v>
      </c>
      <c r="T138" s="81"/>
      <c r="AA138" s="4"/>
    </row>
    <row r="139" spans="1:28">
      <c r="A139" s="82">
        <v>43296.708333333336</v>
      </c>
      <c r="B139" s="43"/>
      <c r="C139" s="39"/>
      <c r="D139" s="39"/>
      <c r="E139" s="24"/>
      <c r="F139" s="24"/>
      <c r="G139" s="25" t="str">
        <f>IF(OR(E139="",F139=""),"",IF(E139&gt;F139,"1",IF(E139&lt;F139,"2","X")))</f>
        <v/>
      </c>
      <c r="H139" s="25" t="str">
        <f>IF(OR(E139="",F139=""),"",IF(AND(E139&gt;0,F139&gt;0),"GOL","NOGOL"))</f>
        <v/>
      </c>
      <c r="I139" s="25" t="str">
        <f>IF(OR(E139="",F139=""),"",IF(INT((E139+F139)/2)=(E139+F139)/2,"PARI","DISPARI"))</f>
        <v/>
      </c>
      <c r="J139" s="25" t="str">
        <f>IF(OR(E139="",F139=""),"",IF(E139+F139&gt;1,"OVER","UNDER"))</f>
        <v/>
      </c>
      <c r="K139" s="25" t="str">
        <f>IF(OR(E139="",F139=""),"",IF(E139+F139&gt;2,"OVER","UNDER"))</f>
        <v/>
      </c>
      <c r="L139" s="25" t="str">
        <f>IF(OR(E139="",F139=""),"",IF(E139+F139&gt;3,"OVER","UNDER"))</f>
        <v/>
      </c>
      <c r="M139" s="25" t="str">
        <f>IF(OR(E139="",F139=""),"",E139+F139)</f>
        <v/>
      </c>
      <c r="N139" s="25" t="str">
        <f>IF(OR(E139="",F139=""),"",IF(E139&gt;0,"SI","NO"))</f>
        <v/>
      </c>
      <c r="O139" s="25" t="str">
        <f>IF(OR(E139="",F139=""),"",IF(F139&gt;0,"SI","NO"))</f>
        <v/>
      </c>
      <c r="P139" s="25" t="str">
        <f>IF(OR(E139="",F139=""),"",E139-F139)</f>
        <v/>
      </c>
      <c r="Q139" s="25" t="str">
        <f>IF(AND(E139="",F139=""),"",CONCATENATE(G139,"+",H139))</f>
        <v/>
      </c>
      <c r="R139" s="25" t="str">
        <f>IF(AND(E139="",F139=""),"",CONCATENATE(G139,"+",K139))</f>
        <v/>
      </c>
      <c r="S139" s="33">
        <f>IF(AND(rif!E139="",rif!F139=""),0,IF(AND(E139=rif!E139,F139=rif!F139),10,IF(G139=rif!G139,3,0)+IF(H139=rif!H139,0.5,0)+IF(I139=rif!I139,0.5,0)+IF(J139=rif!J139,0.5,0)+IF(K139=rif!K139,0.5,0)+IF(L139=rif!L139,0.5,0)+IF(M139=rif!M139,0.5,0)+IF(N139=rif!N139,0.5,0)+IF(O139=rif!O139,0.5,0)+IF(P139=rif!P139,0.5,0)+IF(Q139=rif!Q139,0.5,0)+IF(R139=rif!R139,0.5,0)))</f>
        <v>0</v>
      </c>
      <c r="T139" s="1"/>
      <c r="U139" s="1"/>
      <c r="V139" s="1"/>
      <c r="W139" s="1"/>
      <c r="X139" s="1"/>
      <c r="Y139" s="1"/>
      <c r="Z139" s="1"/>
      <c r="AA139" s="4"/>
      <c r="AB139" s="1"/>
    </row>
    <row r="140" spans="1:28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7" t="s">
        <v>34</v>
      </c>
      <c r="S140" s="143">
        <f>SUM(S138:S139)</f>
        <v>0</v>
      </c>
      <c r="T140" s="1"/>
      <c r="U140" s="1"/>
      <c r="V140" s="1"/>
      <c r="W140" s="1"/>
      <c r="X140" s="1"/>
      <c r="Y140" s="1"/>
      <c r="Z140" s="1"/>
      <c r="AA140" s="4"/>
      <c r="AB140" s="1"/>
    </row>
    <row r="141" spans="1:28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40"/>
      <c r="T141" s="1"/>
      <c r="U141" s="1"/>
      <c r="V141" s="1"/>
      <c r="W141" s="1"/>
      <c r="X141" s="1"/>
      <c r="Y141" s="1"/>
      <c r="Z141" s="1"/>
      <c r="AA141" s="4"/>
      <c r="AB141" s="1"/>
    </row>
    <row r="142" spans="1:28" ht="15.75" customHeight="1" thickBot="1">
      <c r="A142" s="7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9"/>
      <c r="AB142" s="1"/>
    </row>
    <row r="143" spans="1:28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>
      <c r="A149" s="1"/>
      <c r="B149" s="1"/>
      <c r="C149" s="1"/>
      <c r="D149" s="1"/>
      <c r="E149" s="1"/>
      <c r="F149" s="1"/>
      <c r="G149" s="1"/>
      <c r="H149" s="1"/>
      <c r="I149" s="5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1:28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  <row r="1003" spans="1:28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</row>
    <row r="1004" spans="1:28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</row>
    <row r="1005" spans="1:28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</row>
    <row r="1006" spans="1:28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</row>
    <row r="1007" spans="1:28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</row>
    <row r="1008" spans="1:28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</row>
    <row r="1009" spans="1:28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</row>
    <row r="1010" spans="1:28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</row>
    <row r="1011" spans="1:28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</row>
    <row r="1012" spans="1:28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</row>
    <row r="1013" spans="1:28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</row>
    <row r="1014" spans="1:28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</row>
    <row r="1015" spans="1:28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</row>
    <row r="1016" spans="1:28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</row>
    <row r="1017" spans="1:28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</row>
    <row r="1018" spans="1:28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</row>
    <row r="1019" spans="1:28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</row>
  </sheetData>
  <mergeCells count="72">
    <mergeCell ref="W15:Y15"/>
    <mergeCell ref="W16:Y16"/>
    <mergeCell ref="W17:Y17"/>
    <mergeCell ref="O11:U11"/>
    <mergeCell ref="W10:Y10"/>
    <mergeCell ref="W11:Y11"/>
    <mergeCell ref="W12:Y12"/>
    <mergeCell ref="W13:Y13"/>
    <mergeCell ref="W14:Y14"/>
    <mergeCell ref="I8:L8"/>
    <mergeCell ref="M8:Q8"/>
    <mergeCell ref="W8:Y8"/>
    <mergeCell ref="W9:Y9"/>
    <mergeCell ref="E47:F47"/>
    <mergeCell ref="I47:J47"/>
    <mergeCell ref="M47:N47"/>
    <mergeCell ref="A1:AA3"/>
    <mergeCell ref="V7:Y7"/>
    <mergeCell ref="M35:N35"/>
    <mergeCell ref="I34:J34"/>
    <mergeCell ref="I35:J35"/>
    <mergeCell ref="A31:AA31"/>
    <mergeCell ref="M34:N34"/>
    <mergeCell ref="P17:P18"/>
    <mergeCell ref="N16:O19"/>
    <mergeCell ref="Q19:U19"/>
    <mergeCell ref="Q18:U18"/>
    <mergeCell ref="A4:G4"/>
    <mergeCell ref="E35:F35"/>
    <mergeCell ref="E34:F34"/>
    <mergeCell ref="H4:AA4"/>
    <mergeCell ref="O14:U14"/>
    <mergeCell ref="O15:U15"/>
    <mergeCell ref="E46:F46"/>
    <mergeCell ref="I46:J46"/>
    <mergeCell ref="M42:N42"/>
    <mergeCell ref="I7:L7"/>
    <mergeCell ref="M7:O7"/>
    <mergeCell ref="O13:U13"/>
    <mergeCell ref="O12:U12"/>
    <mergeCell ref="N10:U10"/>
    <mergeCell ref="Q16:U16"/>
    <mergeCell ref="Q17:U17"/>
    <mergeCell ref="M36:N36"/>
    <mergeCell ref="I36:J36"/>
    <mergeCell ref="A108:AA108"/>
    <mergeCell ref="A121:AA121"/>
    <mergeCell ref="A130:AA130"/>
    <mergeCell ref="A136:AA136"/>
    <mergeCell ref="A50:AA50"/>
    <mergeCell ref="M46:N46"/>
    <mergeCell ref="M45:N45"/>
    <mergeCell ref="M44:N44"/>
    <mergeCell ref="E37:F37"/>
    <mergeCell ref="M37:N37"/>
    <mergeCell ref="I37:J37"/>
    <mergeCell ref="M39:N39"/>
    <mergeCell ref="I39:J39"/>
    <mergeCell ref="E39:F39"/>
    <mergeCell ref="E38:F38"/>
    <mergeCell ref="E44:F44"/>
    <mergeCell ref="E42:F42"/>
    <mergeCell ref="E43:F43"/>
    <mergeCell ref="I38:J38"/>
    <mergeCell ref="M43:N43"/>
    <mergeCell ref="M38:N38"/>
    <mergeCell ref="E36:F36"/>
    <mergeCell ref="E45:F45"/>
    <mergeCell ref="I42:J42"/>
    <mergeCell ref="I43:J43"/>
    <mergeCell ref="I45:J45"/>
    <mergeCell ref="I44:J44"/>
  </mergeCells>
  <dataValidations count="8">
    <dataValidation type="list" allowBlank="1" showErrorMessage="1" sqref="M43:M46">
      <formula1>$D$20:$D$23</formula1>
    </dataValidation>
    <dataValidation type="list" allowBlank="1" showErrorMessage="1" sqref="I43:I46">
      <formula1>$B$20:$B$23</formula1>
    </dataValidation>
    <dataValidation type="list" allowBlank="1" showErrorMessage="1" sqref="M35:M38">
      <formula1>$B$14:$B$17</formula1>
    </dataValidation>
    <dataValidation type="list" allowBlank="1" showErrorMessage="1" sqref="I35:I38">
      <formula1>$D$8:$D$11</formula1>
    </dataValidation>
    <dataValidation type="list" allowBlank="1" showDropDown="1" showErrorMessage="1" sqref="E35:F38">
      <formula1>$B$8:$B$11</formula1>
    </dataValidation>
    <dataValidation type="list" allowBlank="1" showErrorMessage="1" sqref="E43:E46">
      <formula1>$D$14:$D$17</formula1>
    </dataValidation>
    <dataValidation type="list" allowBlank="1" showInputMessage="1" showErrorMessage="1" sqref="Q43:Q46">
      <formula1>$D$26:$D$29</formula1>
    </dataValidation>
    <dataValidation type="list" allowBlank="1" showErrorMessage="1" sqref="Q35:Q38">
      <formula1>$B$26:$B$29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rif</vt:lpstr>
      <vt:lpstr>GIOCATORE</vt:lpstr>
      <vt:lpstr>GIOCATORE!GRUPPO_A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Fabio Nepi</cp:lastModifiedBy>
  <dcterms:modified xsi:type="dcterms:W3CDTF">2018-06-08T10:51:00Z</dcterms:modified>
</cp:coreProperties>
</file>