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firstSheet="7" activeTab="14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scarsenal" sheetId="77" r:id="rId13"/>
    <sheet name="unajunglacazo" sheetId="81" r:id="rId14"/>
    <sheet name="ac conte" sheetId="76" r:id="rId15"/>
    <sheet name="cska" sheetId="70" r:id="rId16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8" i="51" l="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A121" i="23"/>
  <c r="M48" i="79"/>
  <c r="M35" i="79"/>
  <c r="F110" i="23"/>
  <c r="K48" i="79"/>
  <c r="K35" i="79"/>
  <c r="E110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D18" i="79"/>
  <c r="D5" i="79"/>
  <c r="F107" i="23"/>
  <c r="B18" i="79"/>
  <c r="B5" i="79"/>
  <c r="E107" i="23"/>
  <c r="B110" i="23"/>
  <c r="A110" i="23"/>
  <c r="B109" i="23"/>
  <c r="A109" i="23"/>
  <c r="B108" i="23"/>
  <c r="A108" i="23"/>
  <c r="B107" i="23"/>
  <c r="A107" i="23"/>
  <c r="B48" i="24"/>
  <c r="D48" i="85"/>
  <c r="D48" i="48"/>
  <c r="B48" i="49"/>
  <c r="D48" i="56"/>
  <c r="B48" i="66"/>
  <c r="F42" i="23"/>
  <c r="J26" i="77"/>
  <c r="J25" i="77"/>
  <c r="J24" i="77"/>
  <c r="J23" i="77"/>
  <c r="J22" i="77"/>
  <c r="J21" i="77"/>
  <c r="J20" i="77"/>
  <c r="J19" i="77"/>
  <c r="J18" i="77"/>
  <c r="K17" i="77"/>
  <c r="J17" i="77"/>
  <c r="J15" i="77"/>
  <c r="J14" i="77"/>
  <c r="J13" i="77"/>
  <c r="J12" i="77"/>
  <c r="J11" i="77"/>
  <c r="J10" i="77"/>
  <c r="J9" i="77"/>
  <c r="J8" i="77"/>
  <c r="J7" i="77"/>
  <c r="J6" i="77"/>
  <c r="K5" i="77"/>
  <c r="J5" i="77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26" i="76"/>
  <c r="J25" i="76"/>
  <c r="J24" i="76"/>
  <c r="J23" i="76"/>
  <c r="J22" i="76"/>
  <c r="J21" i="76"/>
  <c r="J20" i="76"/>
  <c r="J19" i="76"/>
  <c r="J18" i="76"/>
  <c r="J17" i="76"/>
  <c r="J15" i="76"/>
  <c r="J14" i="76"/>
  <c r="J13" i="76"/>
  <c r="J12" i="76"/>
  <c r="J11" i="76"/>
  <c r="J10" i="76"/>
  <c r="J8" i="76"/>
  <c r="J7" i="76"/>
  <c r="J6" i="76"/>
  <c r="K5" i="76"/>
  <c r="J5" i="76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B116" i="23"/>
  <c r="J5" i="52"/>
  <c r="A116" i="23"/>
  <c r="L5" i="52"/>
  <c r="B115" i="23"/>
  <c r="A5" i="52"/>
  <c r="A115" i="23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<sst xmlns="http://schemas.openxmlformats.org/spreadsheetml/2006/main" count="3327" uniqueCount="639">
  <si>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</si>
  <si>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</si>
  <si>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</si>
  <si>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</si>
  <si>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</si>
  <si>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</si>
  <si>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</si>
  <si>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</si>
  <si>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</si>
  <si>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</si>
  <si>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</si>
  <si>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</si>
  <si>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</si>
  <si>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</si>
  <si>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</si>
  <si>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</si>
  <si>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</si>
  <si>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</si>
  <si>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</si>
  <si>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</si>
  <si>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</si>
  <si>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</si>
  <si>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</si>
  <si>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</si>
  <si>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</si>
  <si>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</si>
  <si>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</si>
  <si>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</si>
  <si>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</si>
  <si>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</si>
  <si>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</si>
  <si>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</si>
  <si>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</si>
  <si>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</si>
  <si>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</si>
  <si>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</si>
  <si>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</si>
  <si>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</si>
  <si>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</si>
  <si>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</si>
  <si>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</si>
  <si>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</si>
  <si>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</si>
  <si>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</si>
  <si>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</si>
  <si>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</si>
  <si>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</si>
  <si>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</si>
  <si>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</si>
  <si>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</si>
  <si>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</si>
  <si>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</si>
  <si>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</si>
  <si>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</si>
  <si>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</si>
  <si>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</si>
  <si>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</si>
  <si>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</si>
  <si>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</si>
  <si>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</si>
  <si>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</si>
  <si>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</si>
  <si>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</si>
  <si>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</si>
  <si>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</si>
  <si>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</si>
  <si>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</si>
  <si>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</si>
  <si>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</si>
  <si>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</si>
  <si>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</si>
  <si>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</si>
  <si>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</si>
  <si>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</si>
  <si>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</si>
  <si>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</si>
  <si>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</si>
  <si>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</si>
  <si>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</si>
  <si>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</si>
  <si>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</si>
  <si>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</si>
  <si>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</si>
  <si>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</si>
  <si>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</si>
  <si>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</si>
  <si>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</si>
  <si>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</si>
  <si>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</si>
  <si>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</si>
  <si>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</si>
  <si>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</si>
  <si>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</si>
  <si>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</si>
  <si>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</si>
  <si>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</si>
  <si>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</si>
  <si>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</si>
  <si>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</si>
  <si>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</si>
  <si>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</si>
  <si>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</si>
  <si>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</si>
  <si>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</si>
  <si>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</si>
  <si>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</si>
  <si>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</si>
  <si>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</si>
  <si>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</si>
  <si>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</si>
  <si>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</si>
  <si>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</si>
  <si>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</si>
  <si>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</si>
  <si>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</si>
  <si>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</si>
  <si>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</si>
  <si>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</si>
  <si>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</si>
  <si>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</si>
  <si>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</si>
  <si>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</si>
  <si>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</si>
  <si>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</si>
  <si>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</si>
  <si>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</si>
  <si>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</si>
  <si>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</si>
  <si>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</si>
  <si>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</si>
  <si>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</si>
  <si>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</si>
  <si>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</si>
  <si>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</si>
  <si>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</si>
  <si>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</si>
  <si>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</si>
  <si>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</si>
  <si>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</si>
  <si>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</si>
  <si>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</si>
  <si>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</si>
  <si>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</si>
  <si>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</si>
  <si>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</si>
  <si>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</si>
  <si>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</si>
  <si>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</si>
  <si>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</si>
  <si>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</si>
  <si>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</si>
  <si>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</si>
  <si>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</si>
  <si>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</si>
  <si>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</si>
  <si>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</si>
  <si>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</si>
  <si>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</si>
  <si>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</si>
  <si>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</si>
  <si>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</si>
  <si>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</si>
  <si>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</si>
  <si>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</si>
  <si>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</si>
  <si>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</si>
  <si>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</si>
  <si>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</si>
  <si>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</si>
  <si>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Marco Mannucci</t>
  </si>
  <si>
    <t>Marco Di Florio</t>
  </si>
  <si>
    <t>BAR</t>
  </si>
  <si>
    <t>HIGUAIN</t>
  </si>
  <si>
    <t>JUV</t>
  </si>
  <si>
    <t>BAY</t>
  </si>
  <si>
    <t>MAC</t>
  </si>
  <si>
    <t>AUBAMEYANG</t>
  </si>
  <si>
    <t>KANE</t>
  </si>
  <si>
    <t>MILIK</t>
  </si>
  <si>
    <t>CALLEJON</t>
  </si>
  <si>
    <t>HAMSIK</t>
  </si>
  <si>
    <t>SIV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</si>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</sst>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455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34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5" fillId="0" borderId="0" xfId="0" applyFont="1" applyAlignment="1">
      <alignment horizontal="left" vertical="center" wrapText="1"/>
    </xf>
    <xf numFmtId="0" fontId="35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6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7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9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" fillId="0" borderId="0" xfId="1" applyFont="1"/>
    <xf numFmtId="0" fontId="41" fillId="19" borderId="1" xfId="0" applyFont="1" applyFill="1" applyBorder="1" applyAlignment="1">
      <alignment horizontal="center"/>
    </xf>
    <xf numFmtId="0" fontId="3" fillId="0" borderId="0" xfId="1" applyFont="1"/>
    <xf numFmtId="0" fontId="3" fillId="0" borderId="0" xfId="1" applyFont="1" applyFill="1"/>
    <xf numFmtId="0" fontId="3" fillId="0" borderId="0" xfId="1" applyFont="1" applyFill="1" applyBorder="1"/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1" fillId="0" borderId="0" xfId="1" applyFont="1" applyFill="1"/>
    <xf numFmtId="0" fontId="0" fillId="2" borderId="29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1" fillId="0" borderId="0" xfId="0" applyFont="1" applyFill="1" applyBorder="1" applyAlignment="1">
      <alignment horizontal="center"/>
    </xf>
    <xf numFmtId="0" fontId="33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6" xfId="0" applyFont="1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40" fillId="18" borderId="5" xfId="0" applyFont="1" applyFill="1" applyBorder="1" applyAlignment="1">
      <alignment horizontal="center"/>
    </xf>
    <xf numFmtId="0" fontId="40" fillId="18" borderId="28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38" fillId="0" borderId="16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9" fillId="17" borderId="11" xfId="0" applyFont="1" applyFill="1" applyBorder="1" applyAlignment="1">
      <alignment horizontal="center"/>
    </xf>
    <xf numFmtId="0" fontId="39" fillId="17" borderId="0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</cellXfs>
  <cellStyles count="1455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95" zoomScale="90" zoomScaleNormal="90" zoomScalePageLayoutView="90" workbookViewId="0">
      <selection activeCell="L117" sqref="L117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78" t="s">
        <v>162</v>
      </c>
      <c r="E1" s="162"/>
      <c r="F1" s="179"/>
      <c r="H1" s="173"/>
      <c r="I1" s="173"/>
      <c r="J1" s="4" t="s">
        <v>10</v>
      </c>
      <c r="R1" s="23"/>
    </row>
    <row r="2" spans="1:18">
      <c r="C2" s="78"/>
      <c r="D2" s="163" t="s">
        <v>52</v>
      </c>
      <c r="E2" s="164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76" t="s">
        <v>54</v>
      </c>
      <c r="E3" s="177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76" t="s">
        <v>435</v>
      </c>
      <c r="E4" s="177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76" t="s">
        <v>439</v>
      </c>
      <c r="E5" s="177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76" t="s">
        <v>61</v>
      </c>
      <c r="E6" s="177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435</v>
      </c>
      <c r="B7" t="s">
        <v>36</v>
      </c>
      <c r="C7" s="78"/>
      <c r="D7" s="176" t="s">
        <v>436</v>
      </c>
      <c r="E7" s="177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76" t="s">
        <v>60</v>
      </c>
      <c r="E8" s="177"/>
      <c r="F8" s="57">
        <v>439.5</v>
      </c>
      <c r="H8" s="79"/>
      <c r="I8" s="20"/>
      <c r="R8" s="23"/>
    </row>
    <row r="9" spans="1:18" ht="15" thickBot="1">
      <c r="C9" s="78"/>
      <c r="D9" s="174" t="s">
        <v>455</v>
      </c>
      <c r="E9" s="175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435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436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436</v>
      </c>
      <c r="B42" s="93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437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437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434</v>
      </c>
      <c r="J79" s="4" t="s">
        <v>10</v>
      </c>
      <c r="R79" s="23"/>
    </row>
    <row r="80" spans="1:18">
      <c r="J80" t="s">
        <v>455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438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455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439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455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455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439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455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440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455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455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71" t="s">
        <v>31</v>
      </c>
      <c r="F106" s="171"/>
      <c r="G106" s="171" t="s">
        <v>32</v>
      </c>
      <c r="H106" s="171"/>
      <c r="R106" s="178" t="s">
        <v>161</v>
      </c>
      <c r="S106" s="162"/>
    </row>
    <row r="107" spans="1:19" ht="15" thickBot="1">
      <c r="A107" s="97" t="str">
        <f>A42</f>
        <v>UNAJUNGLACAZO FC</v>
      </c>
      <c r="B107" s="168" t="str">
        <f>A15</f>
        <v>SOLOPISA 1909</v>
      </c>
      <c r="C107" s="168"/>
      <c r="D107" s="168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3" t="s">
        <v>52</v>
      </c>
      <c r="S107" s="181">
        <v>159.5</v>
      </c>
    </row>
    <row r="108" spans="1:19" ht="15" thickBot="1">
      <c r="A108" s="97" t="str">
        <f>A94</f>
        <v>CICCIOBUCCIO</v>
      </c>
      <c r="B108" s="168" t="str">
        <f>A67</f>
        <v>SCARSENAL</v>
      </c>
      <c r="C108" s="168"/>
      <c r="D108" s="168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72"/>
      <c r="N108" s="172">
        <v>159.5</v>
      </c>
      <c r="O108" s="37"/>
      <c r="R108" s="176" t="s">
        <v>436</v>
      </c>
      <c r="S108" s="180">
        <v>159.5</v>
      </c>
    </row>
    <row r="109" spans="1:19" ht="15" thickBot="1">
      <c r="A109" s="97" t="str">
        <f>A16</f>
        <v>BRIGATA GURREN</v>
      </c>
      <c r="B109" s="168" t="str">
        <f>A41</f>
        <v>AC CONTE</v>
      </c>
      <c r="C109" s="168"/>
      <c r="D109" s="168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76" t="s">
        <v>54</v>
      </c>
      <c r="S109" s="180">
        <v>152</v>
      </c>
    </row>
    <row r="110" spans="1:19" ht="15" thickBot="1">
      <c r="A110" s="97" t="str">
        <f>A68</f>
        <v>MARCELLONA</v>
      </c>
      <c r="B110" s="168" t="str">
        <f>A93</f>
        <v>CSKA SCINA</v>
      </c>
      <c r="C110" s="168"/>
      <c r="D110" s="168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74" t="s">
        <v>439</v>
      </c>
      <c r="S110" s="182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71" t="s">
        <v>31</v>
      </c>
      <c r="F114" s="171"/>
      <c r="G114" s="171" t="s">
        <v>32</v>
      </c>
      <c r="H114" s="171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69" t="str">
        <f>IF(E108+G108&gt;F108+H108,A108,IF(E108+G108=F108+H108,IF(G108&gt;F108,A108,IF(F108&gt;G108,B108,IF(F108=G108,"rigori"))),B108))</f>
        <v>SCARSENAL</v>
      </c>
      <c r="C115" s="169"/>
      <c r="D115" s="170"/>
      <c r="E115" s="51">
        <f>'SEMIFINALE andata'!B5</f>
        <v>0</v>
      </c>
      <c r="F115" s="50">
        <f>'SEMIFINALE andata'!D5</f>
        <v>0</v>
      </c>
      <c r="G115" s="51">
        <f>'SEMIFINALE ritorno'!D5</f>
        <v>0</v>
      </c>
      <c r="H115" s="52">
        <f>'SEMIFINALE ritorno'!B5</f>
        <v>0</v>
      </c>
      <c r="I115" t="s">
        <v>23</v>
      </c>
      <c r="J115" s="20"/>
      <c r="K115" s="20"/>
      <c r="L115" s="20"/>
      <c r="M115" s="20"/>
      <c r="N115" s="20"/>
      <c r="O115" s="20"/>
      <c r="R115" s="161" t="s">
        <v>165</v>
      </c>
      <c r="S115" s="162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69" t="str">
        <f>IF(E110+G110&gt;F110+H110,A110,IF(E110+G110=F110+H110,IF(G110&gt;F110,A110,IF(F110&gt;G110,B110,IF(F110=G110,"rigori"))),B110))</f>
        <v>CSKA SCINA</v>
      </c>
      <c r="C116" s="169"/>
      <c r="D116" s="170"/>
      <c r="E116" s="53">
        <f>'SEMIFINALE andata'!K5</f>
        <v>0</v>
      </c>
      <c r="F116" s="7">
        <f>'SEMIFINALE andata'!M5</f>
        <v>0</v>
      </c>
      <c r="G116" s="51">
        <f>'SEMIFINALE ritorno'!M5</f>
        <v>0</v>
      </c>
      <c r="H116" s="7">
        <f>'SEMIFINALE ritorno'!K5</f>
        <v>0</v>
      </c>
      <c r="I116" t="s">
        <v>25</v>
      </c>
      <c r="R116" s="163"/>
      <c r="S116" s="164"/>
    </row>
    <row r="117" spans="1:19" ht="16" thickBot="1">
      <c r="A117" s="15"/>
      <c r="B117" s="167"/>
      <c r="C117" s="167"/>
      <c r="D117" s="167"/>
      <c r="E117" s="6"/>
      <c r="F117" s="6"/>
      <c r="G117" s="4"/>
      <c r="H117" s="4"/>
      <c r="R117" s="165"/>
      <c r="S117" s="166"/>
    </row>
    <row r="118" spans="1:19">
      <c r="A118" s="15"/>
      <c r="B118" s="167"/>
      <c r="C118" s="167"/>
      <c r="D118" s="167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71" t="s">
        <v>31</v>
      </c>
      <c r="F120" s="171"/>
      <c r="G120" s="171" t="s">
        <v>32</v>
      </c>
      <c r="H120" s="171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rigori</v>
      </c>
      <c r="B121" s="169" t="str">
        <f>IF(E116+G116&gt;F116+H116,A116,IF(E116+G116=F116+H116,IF(G116&gt;F116,A116,IF(F116&gt;G116,B116,IF(F116=G116,"rigori"))),B116))</f>
        <v>rigori</v>
      </c>
      <c r="C121" s="169"/>
      <c r="D121" s="170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67"/>
      <c r="C122" s="167"/>
      <c r="D122" s="167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selectLockedCells="1" selectUnlockedCells="1"/>
  <mergeCells count="35">
    <mergeCell ref="R106:S106"/>
    <mergeCell ref="R108:S108"/>
    <mergeCell ref="R109:S109"/>
    <mergeCell ref="R107:S107"/>
    <mergeCell ref="R110:S110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3" t="s">
        <v>5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5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5"/>
    </row>
    <row r="6" spans="1:17">
      <c r="A6" s="8" t="s">
        <v>120</v>
      </c>
      <c r="B6" s="39">
        <v>6</v>
      </c>
      <c r="C6" s="8" t="s">
        <v>194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4"/>
      <c r="Q6" s="95"/>
    </row>
    <row r="7" spans="1:17">
      <c r="A7" s="9" t="s">
        <v>149</v>
      </c>
      <c r="B7" s="40">
        <v>6</v>
      </c>
      <c r="C7" s="72" t="s">
        <v>235</v>
      </c>
      <c r="D7" s="73">
        <v>5</v>
      </c>
      <c r="J7" s="9" t="s">
        <v>114</v>
      </c>
      <c r="K7" s="40">
        <v>6</v>
      </c>
      <c r="L7" s="72" t="s">
        <v>461</v>
      </c>
      <c r="M7" s="73">
        <v>5.5</v>
      </c>
      <c r="P7" s="94"/>
      <c r="Q7" s="95"/>
    </row>
    <row r="8" spans="1:17">
      <c r="A8" s="9" t="s">
        <v>355</v>
      </c>
      <c r="B8" s="40">
        <v>6</v>
      </c>
      <c r="C8" s="9" t="s">
        <v>332</v>
      </c>
      <c r="D8" s="40">
        <v>11</v>
      </c>
      <c r="F8" t="s">
        <v>476</v>
      </c>
      <c r="J8" s="9" t="s">
        <v>150</v>
      </c>
      <c r="K8" s="40">
        <v>6.5</v>
      </c>
      <c r="L8" s="9" t="s">
        <v>106</v>
      </c>
      <c r="M8" s="40">
        <v>6.5</v>
      </c>
      <c r="P8" s="94"/>
      <c r="Q8" s="95"/>
    </row>
    <row r="9" spans="1:17">
      <c r="A9" s="9" t="s">
        <v>371</v>
      </c>
      <c r="B9" s="40">
        <v>6.5</v>
      </c>
      <c r="C9" s="9" t="s">
        <v>201</v>
      </c>
      <c r="D9" s="40">
        <v>5.5</v>
      </c>
      <c r="J9" s="9" t="s">
        <v>238</v>
      </c>
      <c r="K9" s="40">
        <v>5</v>
      </c>
      <c r="L9" s="72" t="s">
        <v>432</v>
      </c>
      <c r="M9" s="73">
        <v>4</v>
      </c>
      <c r="P9" s="94"/>
      <c r="Q9" s="95"/>
    </row>
    <row r="10" spans="1:17">
      <c r="A10" s="9" t="s">
        <v>73</v>
      </c>
      <c r="B10" s="32">
        <v>6</v>
      </c>
      <c r="C10" s="9" t="s">
        <v>449</v>
      </c>
      <c r="D10" s="32">
        <v>7</v>
      </c>
      <c r="F10" t="s">
        <v>477</v>
      </c>
      <c r="J10" s="9" t="s">
        <v>447</v>
      </c>
      <c r="K10" s="32">
        <v>7</v>
      </c>
      <c r="L10" s="9" t="s">
        <v>306</v>
      </c>
      <c r="M10" s="32">
        <v>7</v>
      </c>
      <c r="P10" s="94"/>
      <c r="Q10" s="95"/>
    </row>
    <row r="11" spans="1:17">
      <c r="A11" s="72" t="s">
        <v>256</v>
      </c>
      <c r="B11" s="73">
        <v>6</v>
      </c>
      <c r="C11" s="9" t="s">
        <v>101</v>
      </c>
      <c r="D11" s="40">
        <v>5</v>
      </c>
      <c r="F11" t="s">
        <v>478</v>
      </c>
      <c r="J11" s="9" t="s">
        <v>187</v>
      </c>
      <c r="K11" s="40">
        <v>8</v>
      </c>
      <c r="L11" s="9" t="s">
        <v>462</v>
      </c>
      <c r="M11" s="40">
        <v>7</v>
      </c>
      <c r="P11" s="94"/>
      <c r="Q11" s="95"/>
    </row>
    <row r="12" spans="1:17">
      <c r="A12" s="9" t="s">
        <v>184</v>
      </c>
      <c r="B12" s="40">
        <v>5.5</v>
      </c>
      <c r="C12" s="9" t="s">
        <v>267</v>
      </c>
      <c r="D12" s="40">
        <v>6</v>
      </c>
      <c r="F12" t="s">
        <v>479</v>
      </c>
      <c r="J12" s="9" t="s">
        <v>208</v>
      </c>
      <c r="K12" s="40">
        <v>11</v>
      </c>
      <c r="L12" s="9" t="s">
        <v>328</v>
      </c>
      <c r="M12" s="40">
        <v>6</v>
      </c>
      <c r="P12" s="94"/>
      <c r="Q12" s="95"/>
    </row>
    <row r="13" spans="1:17">
      <c r="A13" s="9" t="s">
        <v>341</v>
      </c>
      <c r="B13" s="40">
        <v>9.5</v>
      </c>
      <c r="C13" s="9" t="s">
        <v>104</v>
      </c>
      <c r="D13" s="40">
        <v>4.5</v>
      </c>
      <c r="F13" t="s">
        <v>480</v>
      </c>
      <c r="J13" s="9" t="s">
        <v>407</v>
      </c>
      <c r="K13" s="40">
        <v>6.5</v>
      </c>
      <c r="L13" s="9" t="s">
        <v>218</v>
      </c>
      <c r="M13" s="40">
        <v>5</v>
      </c>
      <c r="P13" s="94"/>
      <c r="Q13" s="95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481</v>
      </c>
      <c r="J14" s="9" t="s">
        <v>179</v>
      </c>
      <c r="K14" s="40">
        <v>6</v>
      </c>
      <c r="L14" s="9" t="s">
        <v>190</v>
      </c>
      <c r="M14" s="40">
        <v>6</v>
      </c>
      <c r="P14" s="94"/>
      <c r="Q14" s="95"/>
    </row>
    <row r="15" spans="1:17">
      <c r="A15" s="9" t="s">
        <v>282</v>
      </c>
      <c r="B15" s="40">
        <v>6.5</v>
      </c>
      <c r="C15" s="9" t="s">
        <v>278</v>
      </c>
      <c r="D15" s="40">
        <v>6.5</v>
      </c>
      <c r="F15" t="s">
        <v>482</v>
      </c>
      <c r="J15" s="9" t="s">
        <v>277</v>
      </c>
      <c r="K15" s="40">
        <v>10</v>
      </c>
      <c r="L15" s="9" t="s">
        <v>463</v>
      </c>
      <c r="M15" s="40">
        <v>6</v>
      </c>
      <c r="P15" s="94"/>
      <c r="Q15" s="95"/>
    </row>
    <row r="16" spans="1:17" ht="15" thickBot="1">
      <c r="A16" s="10" t="s">
        <v>304</v>
      </c>
      <c r="B16" s="41">
        <v>6</v>
      </c>
      <c r="C16" s="10" t="s">
        <v>345</v>
      </c>
      <c r="D16" s="41">
        <v>5.5</v>
      </c>
      <c r="F16" t="s">
        <v>483</v>
      </c>
      <c r="J16" s="10" t="s">
        <v>285</v>
      </c>
      <c r="K16" s="41">
        <v>6</v>
      </c>
      <c r="L16" s="10" t="s">
        <v>464</v>
      </c>
      <c r="M16" s="41">
        <v>10</v>
      </c>
      <c r="P16" s="94"/>
      <c r="Q16" s="95"/>
    </row>
    <row r="17" spans="1:17" ht="15" thickBot="1">
      <c r="A17" s="96" t="s">
        <v>44</v>
      </c>
      <c r="B17" s="38">
        <v>1</v>
      </c>
      <c r="C17" s="44"/>
      <c r="D17" s="38"/>
      <c r="F17" t="s">
        <v>484</v>
      </c>
      <c r="J17" s="96" t="s">
        <v>44</v>
      </c>
      <c r="K17" s="38">
        <v>1</v>
      </c>
      <c r="L17" s="44"/>
      <c r="M17" s="38"/>
      <c r="P17" s="94"/>
      <c r="Q17" s="95"/>
    </row>
    <row r="18" spans="1:17" ht="15" thickBot="1">
      <c r="B18" s="92">
        <f>SUM(B6:B17)</f>
        <v>75</v>
      </c>
      <c r="D18" s="92">
        <f>SUM(D6:D17)</f>
        <v>64</v>
      </c>
      <c r="F18" t="s">
        <v>485</v>
      </c>
      <c r="K18" s="92">
        <f>SUM(K6:K17)</f>
        <v>80</v>
      </c>
      <c r="M18" s="92">
        <f>SUM(M6:M17)</f>
        <v>66</v>
      </c>
    </row>
    <row r="19" spans="1:17" ht="15" thickBot="1">
      <c r="A19" s="34" t="s">
        <v>14</v>
      </c>
      <c r="C19" s="34" t="s">
        <v>14</v>
      </c>
      <c r="F19" t="s">
        <v>486</v>
      </c>
      <c r="J19" s="34" t="s">
        <v>14</v>
      </c>
      <c r="L19" s="34" t="s">
        <v>14</v>
      </c>
    </row>
    <row r="20" spans="1:17">
      <c r="A20" s="106" t="s">
        <v>120</v>
      </c>
      <c r="B20" s="108">
        <f>B6</f>
        <v>6</v>
      </c>
      <c r="C20" s="106" t="s">
        <v>194</v>
      </c>
      <c r="D20" s="108">
        <f>D6</f>
        <v>3</v>
      </c>
      <c r="F20" t="s">
        <v>487</v>
      </c>
      <c r="J20" s="106" t="s">
        <v>66</v>
      </c>
      <c r="K20" s="108">
        <f>K6</f>
        <v>7</v>
      </c>
      <c r="L20" s="106" t="str">
        <f>L6</f>
        <v>JUVENTUS</v>
      </c>
      <c r="M20" s="108">
        <f>M6</f>
        <v>3</v>
      </c>
      <c r="Q20" s="95"/>
    </row>
    <row r="21" spans="1:17">
      <c r="A21" s="107" t="s">
        <v>339</v>
      </c>
      <c r="B21" s="102" t="s">
        <v>475</v>
      </c>
      <c r="C21" s="74" t="s">
        <v>363</v>
      </c>
      <c r="D21" s="75">
        <v>5</v>
      </c>
      <c r="F21" t="s">
        <v>488</v>
      </c>
      <c r="J21" s="107" t="s">
        <v>198</v>
      </c>
      <c r="K21" s="102">
        <v>5.5</v>
      </c>
      <c r="L21" s="74" t="s">
        <v>116</v>
      </c>
      <c r="M21" s="75">
        <v>5.5</v>
      </c>
      <c r="P21" s="94"/>
      <c r="Q21" s="95"/>
    </row>
    <row r="22" spans="1:17">
      <c r="A22" s="74" t="s">
        <v>383</v>
      </c>
      <c r="B22" s="75">
        <v>6</v>
      </c>
      <c r="C22" s="107" t="s">
        <v>420</v>
      </c>
      <c r="D22" s="101" t="s">
        <v>475</v>
      </c>
      <c r="F22" t="s">
        <v>489</v>
      </c>
      <c r="J22" s="107" t="s">
        <v>243</v>
      </c>
      <c r="K22" s="101">
        <v>4.5</v>
      </c>
      <c r="L22" s="74" t="s">
        <v>400</v>
      </c>
      <c r="M22" s="75">
        <v>4</v>
      </c>
      <c r="P22" s="94"/>
      <c r="Q22" s="95"/>
    </row>
    <row r="23" spans="1:17">
      <c r="A23" s="107" t="s">
        <v>442</v>
      </c>
      <c r="B23" s="101">
        <v>6</v>
      </c>
      <c r="C23" s="107" t="s">
        <v>412</v>
      </c>
      <c r="D23" s="101" t="s">
        <v>475</v>
      </c>
      <c r="F23" s="76"/>
      <c r="J23" s="107" t="s">
        <v>421</v>
      </c>
      <c r="K23" s="101">
        <v>5</v>
      </c>
      <c r="L23" s="107" t="s">
        <v>133</v>
      </c>
      <c r="M23" s="101">
        <v>4.5</v>
      </c>
      <c r="P23" s="94"/>
      <c r="Q23" s="95"/>
    </row>
    <row r="24" spans="1:17">
      <c r="A24" s="107" t="s">
        <v>83</v>
      </c>
      <c r="B24" s="110">
        <v>6</v>
      </c>
      <c r="C24" s="107" t="s">
        <v>263</v>
      </c>
      <c r="D24" s="110">
        <v>5</v>
      </c>
      <c r="J24" s="107" t="s">
        <v>377</v>
      </c>
      <c r="K24" s="102">
        <v>6.5</v>
      </c>
      <c r="L24" s="107" t="s">
        <v>385</v>
      </c>
      <c r="M24" s="102" t="s">
        <v>475</v>
      </c>
      <c r="P24" s="94"/>
      <c r="Q24" s="95"/>
    </row>
    <row r="25" spans="1:17">
      <c r="A25" s="107" t="s">
        <v>373</v>
      </c>
      <c r="B25" s="101">
        <v>6.5</v>
      </c>
      <c r="C25" s="107" t="s">
        <v>405</v>
      </c>
      <c r="D25" s="101" t="s">
        <v>475</v>
      </c>
      <c r="J25" s="107" t="s">
        <v>392</v>
      </c>
      <c r="K25" s="101" t="s">
        <v>475</v>
      </c>
      <c r="L25" s="107" t="s">
        <v>251</v>
      </c>
      <c r="M25" s="101" t="s">
        <v>475</v>
      </c>
      <c r="P25" s="94"/>
      <c r="Q25" s="95"/>
    </row>
    <row r="26" spans="1:17">
      <c r="A26" s="107" t="s">
        <v>47</v>
      </c>
      <c r="B26" s="101">
        <v>6.5</v>
      </c>
      <c r="C26" s="107" t="s">
        <v>220</v>
      </c>
      <c r="D26" s="101" t="s">
        <v>475</v>
      </c>
      <c r="F26" s="91"/>
      <c r="J26" s="107" t="s">
        <v>348</v>
      </c>
      <c r="K26" s="101">
        <v>6</v>
      </c>
      <c r="L26" s="107" t="s">
        <v>357</v>
      </c>
      <c r="M26" s="101">
        <v>5.5</v>
      </c>
      <c r="P26" s="94"/>
      <c r="Q26" s="95"/>
    </row>
    <row r="27" spans="1:17">
      <c r="A27" s="107" t="s">
        <v>268</v>
      </c>
      <c r="B27" s="101">
        <v>5</v>
      </c>
      <c r="C27" s="107" t="s">
        <v>296</v>
      </c>
      <c r="D27" s="101">
        <v>7</v>
      </c>
      <c r="J27" s="107" t="s">
        <v>347</v>
      </c>
      <c r="K27" s="101" t="s">
        <v>475</v>
      </c>
      <c r="L27" s="107" t="s">
        <v>272</v>
      </c>
      <c r="M27" s="101" t="s">
        <v>475</v>
      </c>
      <c r="P27" s="94"/>
      <c r="Q27" s="95"/>
    </row>
    <row r="28" spans="1:17">
      <c r="A28" s="107" t="s">
        <v>402</v>
      </c>
      <c r="B28" s="101">
        <v>5.5</v>
      </c>
      <c r="C28" s="107" t="s">
        <v>353</v>
      </c>
      <c r="D28" s="110">
        <v>6</v>
      </c>
      <c r="J28" s="107" t="s">
        <v>109</v>
      </c>
      <c r="K28" s="101">
        <v>9.5</v>
      </c>
      <c r="L28" s="107" t="s">
        <v>465</v>
      </c>
      <c r="M28" s="102">
        <v>5.5</v>
      </c>
      <c r="P28" s="94"/>
      <c r="Q28" s="95"/>
    </row>
    <row r="29" spans="1:17" ht="15" thickBot="1">
      <c r="A29" s="111" t="s">
        <v>144</v>
      </c>
      <c r="B29" s="112" t="s">
        <v>475</v>
      </c>
      <c r="C29" s="111" t="s">
        <v>188</v>
      </c>
      <c r="D29" s="112">
        <v>9.5</v>
      </c>
      <c r="J29" s="111" t="s">
        <v>185</v>
      </c>
      <c r="K29" s="112" t="s">
        <v>475</v>
      </c>
      <c r="L29" s="111" t="s">
        <v>372</v>
      </c>
      <c r="M29" s="112" t="s">
        <v>475</v>
      </c>
      <c r="P29" s="94"/>
      <c r="Q29" s="95"/>
    </row>
    <row r="30" spans="1:17">
      <c r="P30" s="94"/>
    </row>
    <row r="32" spans="1:17" ht="15" thickBot="1"/>
    <row r="33" spans="1:16" ht="21" thickBot="1">
      <c r="A33" s="183" t="s">
        <v>13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5"/>
      <c r="H35" s="94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233</v>
      </c>
      <c r="D36" s="39">
        <v>6</v>
      </c>
      <c r="F36" s="95"/>
      <c r="H36" s="94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4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5"/>
      <c r="H37" s="94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4"/>
    </row>
    <row r="38" spans="1:16">
      <c r="A38" s="9" t="s">
        <v>206</v>
      </c>
      <c r="B38" s="40">
        <v>5.5</v>
      </c>
      <c r="C38" s="9" t="s">
        <v>129</v>
      </c>
      <c r="D38" s="40">
        <v>6</v>
      </c>
      <c r="F38" s="95"/>
      <c r="H38" s="94"/>
      <c r="I38" s="19"/>
      <c r="J38" s="9" t="s">
        <v>225</v>
      </c>
      <c r="K38" s="40">
        <v>4.5</v>
      </c>
      <c r="L38" s="9" t="s">
        <v>160</v>
      </c>
      <c r="M38" s="40">
        <v>6</v>
      </c>
      <c r="N38" s="19"/>
      <c r="P38" s="94"/>
    </row>
    <row r="39" spans="1:16">
      <c r="A39" s="72" t="s">
        <v>334</v>
      </c>
      <c r="B39" s="73">
        <v>6.5</v>
      </c>
      <c r="C39" s="9" t="s">
        <v>397</v>
      </c>
      <c r="D39" s="40">
        <v>6.5</v>
      </c>
      <c r="F39" s="95"/>
      <c r="H39" s="94"/>
      <c r="I39" s="19"/>
      <c r="J39" s="72" t="s">
        <v>456</v>
      </c>
      <c r="K39" s="73">
        <v>6</v>
      </c>
      <c r="L39" s="9" t="s">
        <v>331</v>
      </c>
      <c r="M39" s="40">
        <v>7</v>
      </c>
      <c r="N39" s="19"/>
      <c r="P39" s="94"/>
    </row>
    <row r="40" spans="1:16">
      <c r="A40" s="72" t="s">
        <v>271</v>
      </c>
      <c r="B40" s="73">
        <v>5.5</v>
      </c>
      <c r="C40" s="9" t="s">
        <v>122</v>
      </c>
      <c r="D40" s="32">
        <v>6</v>
      </c>
      <c r="F40" s="95"/>
      <c r="H40" s="94"/>
      <c r="I40" s="19"/>
      <c r="J40" s="9" t="s">
        <v>159</v>
      </c>
      <c r="K40" s="32">
        <v>6.5</v>
      </c>
      <c r="L40" s="9" t="s">
        <v>376</v>
      </c>
      <c r="M40" s="32">
        <v>5</v>
      </c>
      <c r="N40" s="19"/>
      <c r="P40" s="94"/>
    </row>
    <row r="41" spans="1:16">
      <c r="A41" s="9" t="s">
        <v>87</v>
      </c>
      <c r="B41" s="40">
        <v>7</v>
      </c>
      <c r="C41" s="9" t="s">
        <v>252</v>
      </c>
      <c r="D41" s="40">
        <v>6</v>
      </c>
      <c r="F41" s="95"/>
      <c r="H41" s="94"/>
      <c r="I41" s="19"/>
      <c r="J41" s="9" t="s">
        <v>457</v>
      </c>
      <c r="K41" s="40">
        <v>5</v>
      </c>
      <c r="L41" s="72" t="s">
        <v>209</v>
      </c>
      <c r="M41" s="73">
        <v>6.5</v>
      </c>
      <c r="N41" s="19"/>
      <c r="P41" s="94"/>
    </row>
    <row r="42" spans="1:16">
      <c r="A42" s="9" t="s">
        <v>446</v>
      </c>
      <c r="B42" s="40">
        <v>5</v>
      </c>
      <c r="C42" s="9" t="s">
        <v>72</v>
      </c>
      <c r="D42" s="40">
        <v>7.5</v>
      </c>
      <c r="F42" s="95"/>
      <c r="H42" s="94"/>
      <c r="I42" s="19"/>
      <c r="J42" s="9" t="s">
        <v>91</v>
      </c>
      <c r="K42" s="40">
        <v>10.5</v>
      </c>
      <c r="L42" s="9" t="s">
        <v>338</v>
      </c>
      <c r="M42" s="40">
        <v>9.5</v>
      </c>
      <c r="N42" s="19"/>
      <c r="P42" s="94"/>
    </row>
    <row r="43" spans="1:16">
      <c r="A43" s="9" t="s">
        <v>299</v>
      </c>
      <c r="B43" s="40">
        <v>10</v>
      </c>
      <c r="C43" s="9" t="s">
        <v>300</v>
      </c>
      <c r="D43" s="40">
        <v>8</v>
      </c>
      <c r="F43" s="95"/>
      <c r="H43" s="94"/>
      <c r="I43" s="19"/>
      <c r="J43" s="9" t="s">
        <v>102</v>
      </c>
      <c r="K43" s="40">
        <v>6.5</v>
      </c>
      <c r="L43" s="9" t="s">
        <v>360</v>
      </c>
      <c r="M43" s="40">
        <v>6.5</v>
      </c>
      <c r="N43" s="19"/>
      <c r="P43" s="94"/>
    </row>
    <row r="44" spans="1:16">
      <c r="A44" s="72" t="s">
        <v>182</v>
      </c>
      <c r="B44" s="73">
        <v>5</v>
      </c>
      <c r="C44" s="9" t="s">
        <v>64</v>
      </c>
      <c r="D44" s="40">
        <v>10.5</v>
      </c>
      <c r="F44" s="95"/>
      <c r="H44" s="94"/>
      <c r="I44" s="19"/>
      <c r="J44" s="9" t="s">
        <v>62</v>
      </c>
      <c r="K44" s="40">
        <v>14.5</v>
      </c>
      <c r="L44" s="9" t="s">
        <v>253</v>
      </c>
      <c r="M44" s="40">
        <v>6.5</v>
      </c>
      <c r="N44" s="19"/>
      <c r="P44" s="94"/>
    </row>
    <row r="45" spans="1:16">
      <c r="A45" s="9" t="s">
        <v>191</v>
      </c>
      <c r="B45" s="40">
        <v>4.5</v>
      </c>
      <c r="C45" s="72" t="s">
        <v>80</v>
      </c>
      <c r="D45" s="73">
        <v>9.5</v>
      </c>
      <c r="F45" s="95"/>
      <c r="H45" s="94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4"/>
    </row>
    <row r="46" spans="1:16" ht="15" thickBot="1">
      <c r="A46" s="10" t="s">
        <v>275</v>
      </c>
      <c r="B46" s="41">
        <v>13</v>
      </c>
      <c r="C46" s="72" t="s">
        <v>111</v>
      </c>
      <c r="D46" s="73">
        <v>0</v>
      </c>
      <c r="F46" s="95"/>
      <c r="H46" s="94"/>
      <c r="I46" s="19"/>
      <c r="J46" s="10" t="s">
        <v>333</v>
      </c>
      <c r="K46" s="41">
        <v>9</v>
      </c>
      <c r="L46" s="10" t="s">
        <v>391</v>
      </c>
      <c r="M46" s="41">
        <v>5</v>
      </c>
      <c r="N46" s="19"/>
      <c r="P46" s="94"/>
    </row>
    <row r="47" spans="1:16" ht="15" thickBot="1">
      <c r="A47" s="96" t="s">
        <v>44</v>
      </c>
      <c r="B47" s="38">
        <v>1</v>
      </c>
      <c r="C47" s="44"/>
      <c r="D47" s="38"/>
      <c r="F47" s="95"/>
      <c r="I47" s="19"/>
      <c r="J47" s="96" t="s">
        <v>44</v>
      </c>
      <c r="K47" s="38">
        <v>1</v>
      </c>
      <c r="L47" s="44"/>
      <c r="M47" s="38"/>
    </row>
    <row r="48" spans="1:16" ht="15" thickBot="1">
      <c r="B48" s="92">
        <f>SUM(B36:B47)</f>
        <v>75</v>
      </c>
      <c r="D48" s="92">
        <f>SUM(D36:D47)</f>
        <v>72.5</v>
      </c>
      <c r="F48" s="95"/>
      <c r="H48" s="94"/>
      <c r="I48" s="19"/>
      <c r="K48" s="92">
        <f>SUM(K36:K47)</f>
        <v>80.5</v>
      </c>
      <c r="M48" s="92">
        <f>SUM(M36:M47)</f>
        <v>75.5</v>
      </c>
      <c r="P48" s="94"/>
    </row>
    <row r="49" spans="1:18" ht="15" thickBot="1">
      <c r="A49" s="34" t="s">
        <v>14</v>
      </c>
      <c r="C49" s="34" t="s">
        <v>14</v>
      </c>
      <c r="F49" s="95"/>
      <c r="H49" s="94"/>
      <c r="I49" s="19"/>
      <c r="J49" s="34" t="s">
        <v>14</v>
      </c>
      <c r="L49" s="34" t="s">
        <v>14</v>
      </c>
      <c r="P49" s="94"/>
    </row>
    <row r="50" spans="1:18">
      <c r="A50" s="106" t="str">
        <f>A36</f>
        <v>REAL MADRID</v>
      </c>
      <c r="B50" s="108">
        <f>B36</f>
        <v>6</v>
      </c>
      <c r="C50" s="106" t="s">
        <v>233</v>
      </c>
      <c r="D50" s="108">
        <f>D36</f>
        <v>6</v>
      </c>
      <c r="F50" s="95"/>
      <c r="H50" s="94"/>
      <c r="I50" s="19"/>
      <c r="J50" s="106" t="str">
        <f>J36</f>
        <v>BAYERN MONACO</v>
      </c>
      <c r="K50" s="108">
        <f>K36</f>
        <v>6</v>
      </c>
      <c r="L50" s="106" t="s">
        <v>135</v>
      </c>
      <c r="M50" s="108">
        <f>M36</f>
        <v>6.5</v>
      </c>
      <c r="P50" s="94"/>
    </row>
    <row r="51" spans="1:18">
      <c r="A51" s="74" t="s">
        <v>408</v>
      </c>
      <c r="B51" s="75">
        <v>6.5</v>
      </c>
      <c r="C51" s="107" t="s">
        <v>124</v>
      </c>
      <c r="D51" s="102" t="s">
        <v>475</v>
      </c>
      <c r="F51" s="95"/>
      <c r="H51" s="94"/>
      <c r="I51" s="19"/>
      <c r="J51" s="74" t="s">
        <v>458</v>
      </c>
      <c r="K51" s="75">
        <v>5</v>
      </c>
      <c r="L51" s="107" t="s">
        <v>329</v>
      </c>
      <c r="M51" s="102">
        <v>6</v>
      </c>
      <c r="P51" s="94"/>
    </row>
    <row r="52" spans="1:18">
      <c r="A52" s="107" t="s">
        <v>227</v>
      </c>
      <c r="B52" s="101">
        <v>5</v>
      </c>
      <c r="C52" s="107" t="s">
        <v>229</v>
      </c>
      <c r="D52" s="101">
        <v>5.5</v>
      </c>
      <c r="F52" s="95"/>
      <c r="H52" s="94"/>
      <c r="I52" s="19"/>
      <c r="J52" s="107" t="s">
        <v>231</v>
      </c>
      <c r="K52" s="101" t="s">
        <v>475</v>
      </c>
      <c r="L52" s="107" t="s">
        <v>374</v>
      </c>
      <c r="M52" s="101">
        <v>5.5</v>
      </c>
      <c r="P52" s="94"/>
    </row>
    <row r="53" spans="1:18">
      <c r="A53" s="107" t="s">
        <v>425</v>
      </c>
      <c r="B53" s="101">
        <v>6.5</v>
      </c>
      <c r="C53" s="107" t="s">
        <v>223</v>
      </c>
      <c r="D53" s="101">
        <v>5.5</v>
      </c>
      <c r="F53" s="95"/>
      <c r="H53" s="94"/>
      <c r="I53" s="19"/>
      <c r="J53" s="74" t="s">
        <v>394</v>
      </c>
      <c r="K53" s="75">
        <v>6</v>
      </c>
      <c r="L53" s="107" t="s">
        <v>230</v>
      </c>
      <c r="M53" s="101">
        <v>6</v>
      </c>
      <c r="P53" s="94"/>
    </row>
    <row r="54" spans="1:18">
      <c r="A54" s="74" t="s">
        <v>313</v>
      </c>
      <c r="B54" s="75">
        <v>5.5</v>
      </c>
      <c r="C54" s="107" t="s">
        <v>311</v>
      </c>
      <c r="D54" s="102">
        <v>6.5</v>
      </c>
      <c r="F54" s="95"/>
      <c r="H54" s="94"/>
      <c r="J54" s="107" t="s">
        <v>459</v>
      </c>
      <c r="K54" s="102" t="s">
        <v>475</v>
      </c>
      <c r="L54" s="107" t="s">
        <v>361</v>
      </c>
      <c r="M54" s="102" t="s">
        <v>475</v>
      </c>
      <c r="P54" s="94"/>
      <c r="R54" s="94"/>
    </row>
    <row r="55" spans="1:18">
      <c r="A55" s="107" t="s">
        <v>196</v>
      </c>
      <c r="B55" s="101" t="s">
        <v>475</v>
      </c>
      <c r="C55" s="107" t="s">
        <v>423</v>
      </c>
      <c r="D55" s="101">
        <v>6</v>
      </c>
      <c r="F55" s="95"/>
      <c r="H55" s="94"/>
      <c r="J55" s="107" t="s">
        <v>207</v>
      </c>
      <c r="K55" s="101" t="s">
        <v>475</v>
      </c>
      <c r="L55" s="74" t="s">
        <v>358</v>
      </c>
      <c r="M55" s="75">
        <v>6.5</v>
      </c>
      <c r="P55" s="94"/>
      <c r="R55" s="94"/>
    </row>
    <row r="56" spans="1:18">
      <c r="A56" s="107" t="s">
        <v>367</v>
      </c>
      <c r="B56" s="101">
        <v>7</v>
      </c>
      <c r="C56" s="107" t="s">
        <v>320</v>
      </c>
      <c r="D56" s="101">
        <v>10.5</v>
      </c>
      <c r="F56" s="95"/>
      <c r="H56" s="94"/>
      <c r="J56" s="107" t="s">
        <v>98</v>
      </c>
      <c r="K56" s="101" t="s">
        <v>475</v>
      </c>
      <c r="L56" s="107" t="s">
        <v>76</v>
      </c>
      <c r="M56" s="101" t="s">
        <v>475</v>
      </c>
      <c r="P56" s="94"/>
      <c r="R56" s="94"/>
    </row>
    <row r="57" spans="1:18">
      <c r="A57" s="74" t="s">
        <v>262</v>
      </c>
      <c r="B57" s="75">
        <v>5</v>
      </c>
      <c r="C57" s="107" t="s">
        <v>460</v>
      </c>
      <c r="D57" s="101" t="s">
        <v>475</v>
      </c>
      <c r="F57" s="95"/>
      <c r="H57" s="94"/>
      <c r="J57" s="107" t="s">
        <v>395</v>
      </c>
      <c r="K57" s="101">
        <v>9.5</v>
      </c>
      <c r="L57" s="107" t="s">
        <v>429</v>
      </c>
      <c r="M57" s="101">
        <v>5.5</v>
      </c>
      <c r="P57" s="94"/>
      <c r="R57" s="94"/>
    </row>
    <row r="58" spans="1:18">
      <c r="A58" s="107" t="s">
        <v>216</v>
      </c>
      <c r="B58" s="101">
        <v>9</v>
      </c>
      <c r="C58" s="74" t="s">
        <v>379</v>
      </c>
      <c r="D58" s="75">
        <v>9.5</v>
      </c>
      <c r="H58" s="94"/>
      <c r="J58" s="107" t="s">
        <v>426</v>
      </c>
      <c r="K58" s="101" t="s">
        <v>475</v>
      </c>
      <c r="L58" s="107" t="s">
        <v>301</v>
      </c>
      <c r="M58" s="102">
        <v>6</v>
      </c>
      <c r="P58" s="94"/>
      <c r="R58" s="94"/>
    </row>
    <row r="59" spans="1:18" ht="15" thickBot="1">
      <c r="A59" s="111" t="s">
        <v>192</v>
      </c>
      <c r="B59" s="112" t="s">
        <v>475</v>
      </c>
      <c r="C59" s="111" t="s">
        <v>411</v>
      </c>
      <c r="D59" s="112" t="s">
        <v>475</v>
      </c>
      <c r="J59" s="111" t="s">
        <v>322</v>
      </c>
      <c r="K59" s="112" t="s">
        <v>475</v>
      </c>
      <c r="L59" s="133" t="s">
        <v>409</v>
      </c>
      <c r="M59" s="112">
        <v>6.5</v>
      </c>
      <c r="P59" s="94"/>
      <c r="R59" s="94"/>
    </row>
    <row r="60" spans="1:18" ht="15" thickBot="1">
      <c r="D60" s="6"/>
      <c r="R60" s="94"/>
    </row>
    <row r="61" spans="1:18" ht="21" thickBot="1">
      <c r="A61" s="183" t="s">
        <v>56</v>
      </c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5"/>
      <c r="R61" s="94"/>
    </row>
    <row r="62" spans="1:18" ht="15" thickBot="1">
      <c r="R62" s="94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5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4"/>
    </row>
    <row r="64" spans="1:18">
      <c r="A64" s="9" t="s">
        <v>200</v>
      </c>
      <c r="B64" s="39">
        <v>5</v>
      </c>
      <c r="C64" s="8" t="s">
        <v>450</v>
      </c>
      <c r="D64" s="39">
        <v>6</v>
      </c>
      <c r="F64" s="95"/>
      <c r="J64" s="8" t="s">
        <v>317</v>
      </c>
      <c r="K64" s="39">
        <v>6</v>
      </c>
      <c r="L64" s="8" t="s">
        <v>86</v>
      </c>
      <c r="M64" s="39">
        <v>1.5</v>
      </c>
      <c r="R64" s="94"/>
    </row>
    <row r="65" spans="1:18">
      <c r="A65" s="9" t="s">
        <v>469</v>
      </c>
      <c r="B65" s="40">
        <v>10</v>
      </c>
      <c r="C65" s="9" t="s">
        <v>318</v>
      </c>
      <c r="D65" s="40">
        <v>6.5</v>
      </c>
      <c r="J65" s="9" t="s">
        <v>443</v>
      </c>
      <c r="K65" s="40">
        <v>5</v>
      </c>
      <c r="L65" s="9" t="s">
        <v>236</v>
      </c>
      <c r="M65" s="40">
        <v>6.5</v>
      </c>
    </row>
    <row r="66" spans="1:18">
      <c r="A66" s="9" t="s">
        <v>470</v>
      </c>
      <c r="B66" s="40">
        <v>7</v>
      </c>
      <c r="C66" s="9" t="s">
        <v>154</v>
      </c>
      <c r="D66" s="40">
        <v>6.5</v>
      </c>
      <c r="F66" s="95"/>
      <c r="J66" s="9" t="s">
        <v>202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5"/>
      <c r="J67" s="9" t="s">
        <v>203</v>
      </c>
      <c r="K67" s="40">
        <v>5</v>
      </c>
      <c r="L67" s="9" t="s">
        <v>346</v>
      </c>
      <c r="M67" s="40">
        <v>5.5</v>
      </c>
      <c r="R67" s="94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5"/>
      <c r="J68" s="9" t="s">
        <v>89</v>
      </c>
      <c r="K68" s="32">
        <v>7</v>
      </c>
      <c r="L68" s="9" t="s">
        <v>142</v>
      </c>
      <c r="M68" s="32">
        <v>10</v>
      </c>
      <c r="R68" s="94"/>
    </row>
    <row r="69" spans="1:18">
      <c r="A69" s="9" t="s">
        <v>471</v>
      </c>
      <c r="B69" s="40">
        <v>6.5</v>
      </c>
      <c r="C69" s="9" t="s">
        <v>295</v>
      </c>
      <c r="D69" s="40">
        <v>6.5</v>
      </c>
      <c r="F69" s="95"/>
      <c r="J69" s="9" t="s">
        <v>293</v>
      </c>
      <c r="K69" s="40">
        <v>7</v>
      </c>
      <c r="L69" s="9" t="s">
        <v>298</v>
      </c>
      <c r="M69" s="40">
        <v>8</v>
      </c>
      <c r="R69" s="94"/>
    </row>
    <row r="70" spans="1:18">
      <c r="A70" s="9" t="s">
        <v>342</v>
      </c>
      <c r="B70" s="40">
        <v>6</v>
      </c>
      <c r="C70" s="9" t="s">
        <v>451</v>
      </c>
      <c r="D70" s="40">
        <v>7</v>
      </c>
      <c r="F70" s="95"/>
      <c r="J70" s="9" t="s">
        <v>157</v>
      </c>
      <c r="K70" s="40">
        <v>8.5</v>
      </c>
      <c r="L70" s="9" t="s">
        <v>180</v>
      </c>
      <c r="M70" s="40">
        <v>4.5</v>
      </c>
      <c r="R70" s="94"/>
    </row>
    <row r="71" spans="1:18">
      <c r="A71" s="9" t="s">
        <v>259</v>
      </c>
      <c r="B71" s="40">
        <v>6.5</v>
      </c>
      <c r="C71" s="9" t="s">
        <v>258</v>
      </c>
      <c r="D71" s="40">
        <v>5.5</v>
      </c>
      <c r="F71" s="95"/>
      <c r="J71" s="72" t="s">
        <v>316</v>
      </c>
      <c r="K71" s="73">
        <v>5.5</v>
      </c>
      <c r="L71" s="9" t="s">
        <v>257</v>
      </c>
      <c r="M71" s="40">
        <v>6</v>
      </c>
      <c r="R71" s="94"/>
    </row>
    <row r="72" spans="1:18">
      <c r="A72" s="9" t="s">
        <v>65</v>
      </c>
      <c r="B72" s="40">
        <v>8</v>
      </c>
      <c r="C72" s="9" t="s">
        <v>452</v>
      </c>
      <c r="D72" s="40">
        <v>10</v>
      </c>
      <c r="F72" s="95"/>
      <c r="J72" s="9" t="s">
        <v>281</v>
      </c>
      <c r="K72" s="40">
        <v>10</v>
      </c>
      <c r="L72" s="9" t="s">
        <v>67</v>
      </c>
      <c r="M72" s="40">
        <v>13</v>
      </c>
      <c r="R72" s="94"/>
    </row>
    <row r="73" spans="1:18">
      <c r="A73" s="9" t="s">
        <v>177</v>
      </c>
      <c r="B73" s="40">
        <v>14</v>
      </c>
      <c r="C73" s="9" t="s">
        <v>280</v>
      </c>
      <c r="D73" s="40">
        <v>10</v>
      </c>
      <c r="F73" s="95"/>
      <c r="J73" s="9" t="s">
        <v>189</v>
      </c>
      <c r="K73" s="40">
        <v>4.5</v>
      </c>
      <c r="L73" s="9" t="s">
        <v>287</v>
      </c>
      <c r="M73" s="40">
        <v>9.5</v>
      </c>
      <c r="R73" s="94"/>
    </row>
    <row r="74" spans="1:18" ht="15" thickBot="1">
      <c r="A74" s="72" t="s">
        <v>289</v>
      </c>
      <c r="B74" s="73">
        <v>4</v>
      </c>
      <c r="C74" s="10" t="s">
        <v>63</v>
      </c>
      <c r="D74" s="41">
        <v>6</v>
      </c>
      <c r="F74" s="95"/>
      <c r="J74" s="10" t="s">
        <v>178</v>
      </c>
      <c r="K74" s="41">
        <v>9</v>
      </c>
      <c r="L74" s="10" t="s">
        <v>94</v>
      </c>
      <c r="M74" s="41">
        <v>5</v>
      </c>
      <c r="R74" s="94"/>
    </row>
    <row r="75" spans="1:18" ht="15" thickBot="1">
      <c r="A75" s="96" t="s">
        <v>44</v>
      </c>
      <c r="B75" s="38">
        <v>1</v>
      </c>
      <c r="C75" s="44"/>
      <c r="D75" s="38"/>
      <c r="F75" s="95"/>
      <c r="J75" s="96" t="s">
        <v>44</v>
      </c>
      <c r="K75" s="38">
        <v>1</v>
      </c>
      <c r="L75" s="44"/>
      <c r="M75" s="38"/>
      <c r="R75" s="94"/>
    </row>
    <row r="76" spans="1:18" ht="15" thickBot="1">
      <c r="B76" s="92">
        <f>SUM(B64:B75)</f>
        <v>76</v>
      </c>
      <c r="D76" s="92">
        <f>SUM(D64:D75)</f>
        <v>77.5</v>
      </c>
      <c r="F76" s="95"/>
      <c r="K76" s="92">
        <f>SUM(K64:K75)</f>
        <v>73.5</v>
      </c>
      <c r="M76" s="92">
        <f>SUM(M64:M75)</f>
        <v>76</v>
      </c>
      <c r="R76" s="94"/>
    </row>
    <row r="77" spans="1:18" ht="15" thickBot="1">
      <c r="A77" s="34" t="s">
        <v>14</v>
      </c>
      <c r="C77" s="34" t="s">
        <v>14</v>
      </c>
      <c r="F77" s="95"/>
      <c r="J77" s="34" t="s">
        <v>14</v>
      </c>
      <c r="L77" s="34" t="s">
        <v>14</v>
      </c>
      <c r="R77" s="94"/>
    </row>
    <row r="78" spans="1:18">
      <c r="A78" s="106" t="str">
        <f>A64</f>
        <v>TOTTENHAM</v>
      </c>
      <c r="B78" s="108">
        <f>B64</f>
        <v>5</v>
      </c>
      <c r="C78" s="106" t="s">
        <v>450</v>
      </c>
      <c r="D78" s="108">
        <f>D64</f>
        <v>6</v>
      </c>
      <c r="F78" s="95"/>
      <c r="J78" s="106" t="s">
        <v>317</v>
      </c>
      <c r="K78" s="108">
        <f>K64</f>
        <v>6</v>
      </c>
      <c r="L78" s="106" t="s">
        <v>86</v>
      </c>
      <c r="M78" s="108">
        <f>M64</f>
        <v>1.5</v>
      </c>
    </row>
    <row r="79" spans="1:18">
      <c r="A79" s="107" t="s">
        <v>132</v>
      </c>
      <c r="B79" s="102" t="s">
        <v>475</v>
      </c>
      <c r="C79" s="107" t="s">
        <v>414</v>
      </c>
      <c r="D79" s="102">
        <v>6</v>
      </c>
      <c r="F79" s="95"/>
      <c r="J79" s="107" t="s">
        <v>103</v>
      </c>
      <c r="K79" s="102">
        <v>6.5</v>
      </c>
      <c r="L79" s="107" t="s">
        <v>204</v>
      </c>
      <c r="M79" s="102">
        <v>14</v>
      </c>
    </row>
    <row r="80" spans="1:18">
      <c r="A80" s="107" t="s">
        <v>110</v>
      </c>
      <c r="B80" s="101" t="s">
        <v>475</v>
      </c>
      <c r="C80" s="107" t="s">
        <v>430</v>
      </c>
      <c r="D80" s="101" t="s">
        <v>475</v>
      </c>
      <c r="F80" s="95"/>
      <c r="J80" s="107" t="s">
        <v>245</v>
      </c>
      <c r="K80" s="101">
        <v>6</v>
      </c>
      <c r="L80" s="107" t="s">
        <v>365</v>
      </c>
      <c r="M80" s="101">
        <v>5.5</v>
      </c>
    </row>
    <row r="81" spans="1:18">
      <c r="A81" s="107" t="s">
        <v>472</v>
      </c>
      <c r="B81" s="101" t="s">
        <v>475</v>
      </c>
      <c r="C81" s="107" t="s">
        <v>234</v>
      </c>
      <c r="D81" s="101" t="s">
        <v>475</v>
      </c>
      <c r="F81" s="95"/>
      <c r="J81" s="107" t="s">
        <v>249</v>
      </c>
      <c r="K81" s="101" t="s">
        <v>475</v>
      </c>
      <c r="L81" s="107" t="s">
        <v>244</v>
      </c>
      <c r="M81" s="101">
        <v>8</v>
      </c>
    </row>
    <row r="82" spans="1:18">
      <c r="A82" s="107" t="s">
        <v>213</v>
      </c>
      <c r="B82" s="102">
        <v>6</v>
      </c>
      <c r="C82" s="107" t="s">
        <v>336</v>
      </c>
      <c r="D82" s="102">
        <v>5.5</v>
      </c>
      <c r="F82" s="95"/>
      <c r="J82" s="107" t="s">
        <v>444</v>
      </c>
      <c r="K82" s="102" t="s">
        <v>475</v>
      </c>
      <c r="L82" s="107" t="s">
        <v>393</v>
      </c>
      <c r="M82" s="102">
        <v>6</v>
      </c>
    </row>
    <row r="83" spans="1:18">
      <c r="A83" s="107" t="s">
        <v>195</v>
      </c>
      <c r="B83" s="101" t="s">
        <v>475</v>
      </c>
      <c r="C83" s="107" t="s">
        <v>226</v>
      </c>
      <c r="D83" s="101" t="s">
        <v>475</v>
      </c>
      <c r="F83" s="95"/>
      <c r="J83" s="74" t="s">
        <v>113</v>
      </c>
      <c r="K83" s="75">
        <v>5.5</v>
      </c>
      <c r="L83" s="107" t="s">
        <v>273</v>
      </c>
      <c r="M83" s="101">
        <v>5.5</v>
      </c>
    </row>
    <row r="84" spans="1:18">
      <c r="A84" s="107" t="s">
        <v>399</v>
      </c>
      <c r="B84" s="101">
        <v>6</v>
      </c>
      <c r="C84" s="107" t="s">
        <v>271</v>
      </c>
      <c r="D84" s="101" t="s">
        <v>475</v>
      </c>
      <c r="F84" s="95"/>
      <c r="J84" s="107" t="s">
        <v>145</v>
      </c>
      <c r="K84" s="101" t="s">
        <v>475</v>
      </c>
      <c r="L84" s="107" t="s">
        <v>396</v>
      </c>
      <c r="M84" s="101">
        <v>12.5</v>
      </c>
    </row>
    <row r="85" spans="1:18">
      <c r="A85" s="107" t="s">
        <v>473</v>
      </c>
      <c r="B85" s="101" t="s">
        <v>475</v>
      </c>
      <c r="C85" s="107" t="s">
        <v>389</v>
      </c>
      <c r="D85" s="101">
        <v>5</v>
      </c>
      <c r="F85" s="95"/>
      <c r="J85" s="107" t="s">
        <v>398</v>
      </c>
      <c r="K85" s="101">
        <v>5</v>
      </c>
      <c r="L85" s="107" t="s">
        <v>193</v>
      </c>
      <c r="M85" s="101">
        <v>10</v>
      </c>
    </row>
    <row r="86" spans="1:18">
      <c r="A86" s="107" t="s">
        <v>474</v>
      </c>
      <c r="B86" s="101" t="s">
        <v>475</v>
      </c>
      <c r="C86" s="107" t="s">
        <v>151</v>
      </c>
      <c r="D86" s="102" t="s">
        <v>475</v>
      </c>
      <c r="F86" s="95"/>
      <c r="J86" s="107" t="s">
        <v>445</v>
      </c>
      <c r="K86" s="101" t="s">
        <v>475</v>
      </c>
      <c r="L86" s="107" t="s">
        <v>410</v>
      </c>
      <c r="M86" s="102">
        <v>4.5</v>
      </c>
    </row>
    <row r="87" spans="1:18" ht="15" thickBot="1">
      <c r="A87" s="134" t="s">
        <v>255</v>
      </c>
      <c r="B87" s="135">
        <v>4</v>
      </c>
      <c r="C87" s="111" t="s">
        <v>324</v>
      </c>
      <c r="D87" s="112">
        <v>5.5</v>
      </c>
      <c r="J87" s="133" t="s">
        <v>84</v>
      </c>
      <c r="K87" s="112" t="s">
        <v>475</v>
      </c>
      <c r="L87" s="111" t="s">
        <v>424</v>
      </c>
      <c r="M87" s="112" t="s">
        <v>475</v>
      </c>
    </row>
    <row r="88" spans="1:18" ht="15" thickBot="1"/>
    <row r="89" spans="1:18" ht="21" thickBot="1">
      <c r="A89" s="183" t="s">
        <v>434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5"/>
      <c r="R89" s="94"/>
    </row>
    <row r="90" spans="1:18" ht="15" thickBot="1">
      <c r="R90" s="94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5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4"/>
    </row>
    <row r="92" spans="1:18">
      <c r="A92" s="8" t="s">
        <v>330</v>
      </c>
      <c r="B92" s="39">
        <v>8.5</v>
      </c>
      <c r="C92" s="8" t="s">
        <v>232</v>
      </c>
      <c r="D92" s="39">
        <v>4</v>
      </c>
      <c r="F92" s="95"/>
      <c r="J92" s="8" t="s">
        <v>79</v>
      </c>
      <c r="K92" s="39">
        <v>7</v>
      </c>
      <c r="L92" s="8" t="s">
        <v>323</v>
      </c>
      <c r="M92" s="39">
        <v>4</v>
      </c>
      <c r="R92" s="94"/>
    </row>
    <row r="93" spans="1:18">
      <c r="A93" s="9" t="s">
        <v>131</v>
      </c>
      <c r="B93" s="40">
        <v>7.5</v>
      </c>
      <c r="C93" s="9" t="s">
        <v>237</v>
      </c>
      <c r="D93" s="40">
        <v>6</v>
      </c>
      <c r="J93" s="9" t="s">
        <v>212</v>
      </c>
      <c r="K93" s="40">
        <v>5</v>
      </c>
      <c r="L93" s="9" t="s">
        <v>364</v>
      </c>
      <c r="M93" s="40">
        <v>9.5</v>
      </c>
    </row>
    <row r="94" spans="1:18">
      <c r="A94" s="9" t="s">
        <v>453</v>
      </c>
      <c r="B94" s="40">
        <v>6</v>
      </c>
      <c r="C94" s="9" t="s">
        <v>228</v>
      </c>
      <c r="D94" s="40">
        <v>6</v>
      </c>
      <c r="F94" s="95"/>
      <c r="J94" s="9" t="s">
        <v>128</v>
      </c>
      <c r="K94" s="40">
        <v>5.5</v>
      </c>
      <c r="L94" s="9" t="s">
        <v>466</v>
      </c>
      <c r="M94" s="40">
        <v>4.5</v>
      </c>
    </row>
    <row r="95" spans="1:18">
      <c r="A95" s="72" t="s">
        <v>413</v>
      </c>
      <c r="B95" s="73">
        <v>6</v>
      </c>
      <c r="C95" s="9" t="s">
        <v>210</v>
      </c>
      <c r="D95" s="40">
        <v>8.5</v>
      </c>
      <c r="F95" s="95"/>
      <c r="J95" s="9" t="s">
        <v>441</v>
      </c>
      <c r="K95" s="40">
        <v>4.5</v>
      </c>
      <c r="L95" s="72" t="s">
        <v>186</v>
      </c>
      <c r="M95" s="73">
        <v>6.5</v>
      </c>
      <c r="R95" s="94"/>
    </row>
    <row r="96" spans="1:18">
      <c r="A96" s="72" t="s">
        <v>283</v>
      </c>
      <c r="B96" s="73">
        <v>6</v>
      </c>
      <c r="C96" s="9" t="s">
        <v>90</v>
      </c>
      <c r="D96" s="32">
        <v>7</v>
      </c>
      <c r="F96" s="95"/>
      <c r="J96" s="9" t="s">
        <v>292</v>
      </c>
      <c r="K96" s="32">
        <v>7</v>
      </c>
      <c r="L96" s="9" t="s">
        <v>77</v>
      </c>
      <c r="M96" s="32">
        <v>8.5</v>
      </c>
      <c r="R96" s="94"/>
    </row>
    <row r="97" spans="1:18">
      <c r="A97" s="9" t="s">
        <v>214</v>
      </c>
      <c r="B97" s="40">
        <v>6</v>
      </c>
      <c r="C97" s="9" t="s">
        <v>92</v>
      </c>
      <c r="D97" s="40">
        <v>6.5</v>
      </c>
      <c r="F97" s="95"/>
      <c r="J97" s="9" t="s">
        <v>305</v>
      </c>
      <c r="K97" s="40">
        <v>6.5</v>
      </c>
      <c r="L97" s="9" t="s">
        <v>183</v>
      </c>
      <c r="M97" s="40">
        <v>5</v>
      </c>
      <c r="R97" s="94"/>
    </row>
    <row r="98" spans="1:18">
      <c r="A98" s="9" t="s">
        <v>312</v>
      </c>
      <c r="B98" s="40">
        <v>6.5</v>
      </c>
      <c r="C98" s="9" t="s">
        <v>309</v>
      </c>
      <c r="D98" s="40">
        <v>6</v>
      </c>
      <c r="F98" s="95"/>
      <c r="J98" s="9" t="s">
        <v>307</v>
      </c>
      <c r="K98" s="40">
        <v>6</v>
      </c>
      <c r="L98" s="9" t="s">
        <v>319</v>
      </c>
      <c r="M98" s="40">
        <v>10</v>
      </c>
      <c r="R98" s="94"/>
    </row>
    <row r="99" spans="1:18">
      <c r="A99" s="9" t="s">
        <v>303</v>
      </c>
      <c r="B99" s="40">
        <v>6.5</v>
      </c>
      <c r="C99" s="9" t="s">
        <v>127</v>
      </c>
      <c r="D99" s="40">
        <v>5.5</v>
      </c>
      <c r="F99" s="95"/>
      <c r="J99" s="9" t="s">
        <v>270</v>
      </c>
      <c r="K99" s="40">
        <v>6.5</v>
      </c>
      <c r="L99" s="9" t="s">
        <v>467</v>
      </c>
      <c r="M99" s="40">
        <v>5.5</v>
      </c>
      <c r="R99" s="94"/>
    </row>
    <row r="100" spans="1:18">
      <c r="A100" s="72" t="s">
        <v>254</v>
      </c>
      <c r="B100" s="73"/>
      <c r="C100" s="72" t="s">
        <v>85</v>
      </c>
      <c r="D100" s="73">
        <v>6</v>
      </c>
      <c r="F100" s="95"/>
      <c r="J100" s="72" t="s">
        <v>69</v>
      </c>
      <c r="K100" s="73">
        <v>5</v>
      </c>
      <c r="L100" s="9" t="s">
        <v>75</v>
      </c>
      <c r="M100" s="40">
        <v>7.5</v>
      </c>
      <c r="R100" s="94"/>
    </row>
    <row r="101" spans="1:18">
      <c r="A101" s="9" t="s">
        <v>95</v>
      </c>
      <c r="B101" s="40">
        <v>5.5</v>
      </c>
      <c r="C101" s="9" t="s">
        <v>172</v>
      </c>
      <c r="D101" s="40">
        <v>4</v>
      </c>
      <c r="F101" s="95"/>
      <c r="J101" s="9" t="s">
        <v>112</v>
      </c>
      <c r="K101" s="40">
        <v>5</v>
      </c>
      <c r="L101" s="9" t="s">
        <v>68</v>
      </c>
      <c r="M101" s="40">
        <v>5.5</v>
      </c>
      <c r="R101" s="94"/>
    </row>
    <row r="102" spans="1:18" ht="15" thickBot="1">
      <c r="A102" s="10" t="s">
        <v>310</v>
      </c>
      <c r="B102" s="41">
        <v>6.5</v>
      </c>
      <c r="C102" s="10" t="s">
        <v>158</v>
      </c>
      <c r="D102" s="41">
        <v>7</v>
      </c>
      <c r="F102" s="95"/>
      <c r="J102" s="10" t="s">
        <v>192</v>
      </c>
      <c r="K102" s="41">
        <v>6.5</v>
      </c>
      <c r="L102" s="10" t="s">
        <v>78</v>
      </c>
      <c r="M102" s="41">
        <v>6</v>
      </c>
      <c r="R102" s="94"/>
    </row>
    <row r="103" spans="1:18" ht="15" thickBot="1">
      <c r="A103" s="96" t="s">
        <v>44</v>
      </c>
      <c r="B103" s="38">
        <v>1</v>
      </c>
      <c r="C103" s="44"/>
      <c r="D103" s="38"/>
      <c r="F103" s="95"/>
      <c r="J103" s="96" t="s">
        <v>44</v>
      </c>
      <c r="K103" s="38">
        <v>1</v>
      </c>
      <c r="L103" s="44"/>
      <c r="M103" s="38"/>
      <c r="R103" s="94"/>
    </row>
    <row r="104" spans="1:18" ht="15" thickBot="1">
      <c r="B104" s="92">
        <f>SUM(B92:B103)</f>
        <v>66</v>
      </c>
      <c r="D104" s="92">
        <f>SUM(D92:D103)</f>
        <v>66.5</v>
      </c>
      <c r="F104" s="95"/>
      <c r="K104" s="92">
        <f>SUM(K92:K103)</f>
        <v>65.5</v>
      </c>
      <c r="M104" s="92">
        <f>SUM(M92:M103)</f>
        <v>72.5</v>
      </c>
      <c r="R104" s="94"/>
    </row>
    <row r="105" spans="1:18" ht="15" thickBot="1">
      <c r="A105" s="34" t="s">
        <v>14</v>
      </c>
      <c r="C105" s="34" t="s">
        <v>14</v>
      </c>
      <c r="F105" s="95"/>
      <c r="J105" s="34" t="s">
        <v>14</v>
      </c>
      <c r="L105" s="34" t="s">
        <v>14</v>
      </c>
      <c r="R105" s="94"/>
    </row>
    <row r="106" spans="1:18">
      <c r="A106" s="106" t="str">
        <f>A92</f>
        <v>ROMA</v>
      </c>
      <c r="B106" s="108">
        <f>B92</f>
        <v>8.5</v>
      </c>
      <c r="C106" s="106" t="s">
        <v>232</v>
      </c>
      <c r="D106" s="108">
        <f>D92</f>
        <v>4</v>
      </c>
      <c r="F106" s="95"/>
      <c r="J106" s="106" t="str">
        <f>J92</f>
        <v>BARCELLONA</v>
      </c>
      <c r="K106" s="108">
        <f>K92</f>
        <v>7</v>
      </c>
      <c r="L106" s="106" t="s">
        <v>323</v>
      </c>
      <c r="M106" s="108">
        <f>M92</f>
        <v>4</v>
      </c>
    </row>
    <row r="107" spans="1:18">
      <c r="A107" s="107" t="s">
        <v>431</v>
      </c>
      <c r="B107" s="102" t="s">
        <v>475</v>
      </c>
      <c r="C107" s="107" t="s">
        <v>352</v>
      </c>
      <c r="D107" s="102">
        <v>7</v>
      </c>
      <c r="F107" s="95"/>
      <c r="J107" s="107" t="s">
        <v>359</v>
      </c>
      <c r="K107" s="102" t="s">
        <v>475</v>
      </c>
      <c r="L107" s="74" t="s">
        <v>197</v>
      </c>
      <c r="M107" s="75">
        <v>6.5</v>
      </c>
    </row>
    <row r="108" spans="1:18">
      <c r="A108" s="107" t="s">
        <v>419</v>
      </c>
      <c r="B108" s="101" t="s">
        <v>475</v>
      </c>
      <c r="C108" s="107" t="s">
        <v>119</v>
      </c>
      <c r="D108" s="101" t="s">
        <v>475</v>
      </c>
      <c r="F108" s="95"/>
      <c r="J108" s="107" t="s">
        <v>248</v>
      </c>
      <c r="K108" s="101">
        <v>6</v>
      </c>
      <c r="L108" s="107" t="s">
        <v>468</v>
      </c>
      <c r="M108" s="101">
        <v>7</v>
      </c>
    </row>
    <row r="109" spans="1:18">
      <c r="A109" s="74" t="s">
        <v>388</v>
      </c>
      <c r="B109" s="75">
        <v>6</v>
      </c>
      <c r="C109" s="107" t="s">
        <v>448</v>
      </c>
      <c r="D109" s="101">
        <v>5</v>
      </c>
      <c r="F109" s="95"/>
      <c r="J109" s="107" t="s">
        <v>384</v>
      </c>
      <c r="K109" s="101">
        <v>5.5</v>
      </c>
      <c r="L109" s="107" t="s">
        <v>246</v>
      </c>
      <c r="M109" s="101">
        <v>4.5</v>
      </c>
    </row>
    <row r="110" spans="1:18">
      <c r="A110" s="74" t="s">
        <v>350</v>
      </c>
      <c r="B110" s="75">
        <v>6</v>
      </c>
      <c r="C110" s="107" t="s">
        <v>315</v>
      </c>
      <c r="D110" s="102">
        <v>8.5</v>
      </c>
      <c r="F110" s="95"/>
      <c r="J110" s="107" t="s">
        <v>386</v>
      </c>
      <c r="K110" s="102">
        <v>5</v>
      </c>
      <c r="L110" s="107" t="s">
        <v>390</v>
      </c>
      <c r="M110" s="102">
        <v>3.5</v>
      </c>
    </row>
    <row r="111" spans="1:18">
      <c r="A111" s="107" t="s">
        <v>454</v>
      </c>
      <c r="B111" s="101" t="s">
        <v>475</v>
      </c>
      <c r="C111" s="107" t="s">
        <v>260</v>
      </c>
      <c r="D111" s="101">
        <v>10</v>
      </c>
      <c r="F111" s="95"/>
      <c r="J111" s="107" t="s">
        <v>93</v>
      </c>
      <c r="K111" s="101">
        <v>6</v>
      </c>
      <c r="L111" s="107" t="s">
        <v>406</v>
      </c>
      <c r="M111" s="101">
        <v>3</v>
      </c>
    </row>
    <row r="112" spans="1:18">
      <c r="A112" s="107" t="s">
        <v>261</v>
      </c>
      <c r="B112" s="101" t="s">
        <v>475</v>
      </c>
      <c r="C112" s="107" t="s">
        <v>403</v>
      </c>
      <c r="D112" s="101">
        <v>10</v>
      </c>
      <c r="F112" s="95"/>
      <c r="J112" s="107" t="s">
        <v>401</v>
      </c>
      <c r="K112" s="101">
        <v>5</v>
      </c>
      <c r="L112" s="107" t="s">
        <v>199</v>
      </c>
      <c r="M112" s="101">
        <v>5.5</v>
      </c>
    </row>
    <row r="113" spans="1:13">
      <c r="A113" s="107" t="s">
        <v>343</v>
      </c>
      <c r="B113" s="101" t="s">
        <v>475</v>
      </c>
      <c r="C113" s="74" t="s">
        <v>269</v>
      </c>
      <c r="D113" s="75">
        <v>6</v>
      </c>
      <c r="F113" s="95"/>
      <c r="J113" s="74" t="s">
        <v>356</v>
      </c>
      <c r="K113" s="75">
        <v>5</v>
      </c>
      <c r="L113" s="107" t="s">
        <v>302</v>
      </c>
      <c r="M113" s="101">
        <v>8</v>
      </c>
    </row>
    <row r="114" spans="1:13">
      <c r="A114" s="107" t="s">
        <v>294</v>
      </c>
      <c r="B114" s="101">
        <v>6.5</v>
      </c>
      <c r="C114" s="107" t="s">
        <v>382</v>
      </c>
      <c r="D114" s="102" t="s">
        <v>475</v>
      </c>
      <c r="F114" s="95"/>
      <c r="J114" s="107" t="s">
        <v>416</v>
      </c>
      <c r="K114" s="101">
        <v>5.5</v>
      </c>
      <c r="L114" s="107" t="s">
        <v>88</v>
      </c>
      <c r="M114" s="102">
        <v>10</v>
      </c>
    </row>
    <row r="115" spans="1:13" ht="15" thickBot="1">
      <c r="A115" s="111" t="s">
        <v>156</v>
      </c>
      <c r="B115" s="112" t="s">
        <v>475</v>
      </c>
      <c r="C115" s="111" t="s">
        <v>415</v>
      </c>
      <c r="D115" s="112">
        <v>5.5</v>
      </c>
      <c r="J115" s="111" t="s">
        <v>433</v>
      </c>
      <c r="K115" s="112" t="s">
        <v>475</v>
      </c>
      <c r="L115" s="111" t="s">
        <v>380</v>
      </c>
      <c r="M115" s="112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3" t="s">
        <v>5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5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3" t="s">
        <v>194</v>
      </c>
      <c r="B6" s="136">
        <v>9</v>
      </c>
      <c r="C6" s="115" t="s">
        <v>66</v>
      </c>
      <c r="D6" s="114">
        <v>6.5</v>
      </c>
      <c r="F6" s="74"/>
      <c r="G6" s="75"/>
      <c r="H6" s="95"/>
      <c r="J6" s="113" t="s">
        <v>117</v>
      </c>
      <c r="K6" s="114">
        <v>6</v>
      </c>
      <c r="L6" s="115" t="s">
        <v>120</v>
      </c>
      <c r="M6" s="114">
        <v>6</v>
      </c>
    </row>
    <row r="7" spans="1:13">
      <c r="A7" s="116" t="s">
        <v>502</v>
      </c>
      <c r="B7" s="137">
        <v>6</v>
      </c>
      <c r="C7" s="118" t="s">
        <v>114</v>
      </c>
      <c r="D7" s="117">
        <v>6.5</v>
      </c>
      <c r="J7" s="116" t="s">
        <v>327</v>
      </c>
      <c r="K7" s="117">
        <v>4.5</v>
      </c>
      <c r="L7" s="118" t="s">
        <v>149</v>
      </c>
      <c r="M7" s="117">
        <v>5.5</v>
      </c>
    </row>
    <row r="8" spans="1:13">
      <c r="A8" s="72" t="s">
        <v>235</v>
      </c>
      <c r="B8" s="73">
        <v>4.5</v>
      </c>
      <c r="C8" s="118" t="s">
        <v>150</v>
      </c>
      <c r="D8" s="117">
        <v>6.5</v>
      </c>
      <c r="F8" s="139" t="s">
        <v>155</v>
      </c>
      <c r="H8" s="95"/>
      <c r="J8" s="116" t="s">
        <v>133</v>
      </c>
      <c r="K8" s="117">
        <v>6.5</v>
      </c>
      <c r="L8" s="118" t="s">
        <v>355</v>
      </c>
      <c r="M8" s="117">
        <v>6</v>
      </c>
    </row>
    <row r="9" spans="1:13">
      <c r="A9" s="72" t="s">
        <v>369</v>
      </c>
      <c r="B9" s="73">
        <v>0</v>
      </c>
      <c r="C9" s="118" t="s">
        <v>494</v>
      </c>
      <c r="D9" s="117">
        <v>6</v>
      </c>
      <c r="F9" s="95" t="s">
        <v>506</v>
      </c>
      <c r="H9" s="95"/>
      <c r="J9" s="116" t="s">
        <v>400</v>
      </c>
      <c r="K9" s="117">
        <v>7</v>
      </c>
      <c r="L9" s="72" t="s">
        <v>339</v>
      </c>
      <c r="M9" s="73">
        <v>6</v>
      </c>
    </row>
    <row r="10" spans="1:13">
      <c r="A10" s="72" t="s">
        <v>101</v>
      </c>
      <c r="B10" s="73">
        <v>5</v>
      </c>
      <c r="C10" s="118" t="s">
        <v>447</v>
      </c>
      <c r="D10" s="117">
        <v>5.5</v>
      </c>
      <c r="F10" s="95" t="s">
        <v>507</v>
      </c>
      <c r="H10" s="95"/>
      <c r="J10" s="72" t="s">
        <v>306</v>
      </c>
      <c r="K10" s="73">
        <v>0</v>
      </c>
      <c r="L10" s="118" t="s">
        <v>73</v>
      </c>
      <c r="M10" s="117">
        <v>5.5</v>
      </c>
    </row>
    <row r="11" spans="1:13">
      <c r="A11" s="116" t="s">
        <v>284</v>
      </c>
      <c r="B11" s="137">
        <v>10</v>
      </c>
      <c r="C11" s="72" t="s">
        <v>187</v>
      </c>
      <c r="D11" s="73">
        <v>4.5</v>
      </c>
      <c r="F11" s="95" t="s">
        <v>508</v>
      </c>
      <c r="H11" s="95"/>
      <c r="J11" s="116" t="s">
        <v>462</v>
      </c>
      <c r="K11" s="117">
        <v>6.5</v>
      </c>
      <c r="L11" s="118" t="s">
        <v>256</v>
      </c>
      <c r="M11" s="117">
        <v>5</v>
      </c>
    </row>
    <row r="12" spans="1:13">
      <c r="A12" s="72" t="s">
        <v>220</v>
      </c>
      <c r="B12" s="73">
        <v>5.5</v>
      </c>
      <c r="C12" s="118" t="s">
        <v>211</v>
      </c>
      <c r="D12" s="117">
        <v>8</v>
      </c>
      <c r="F12" s="95" t="s">
        <v>509</v>
      </c>
      <c r="H12" s="95"/>
      <c r="J12" s="116" t="s">
        <v>218</v>
      </c>
      <c r="K12" s="117">
        <v>7</v>
      </c>
      <c r="L12" s="118" t="s">
        <v>83</v>
      </c>
      <c r="M12" s="117">
        <v>9.5</v>
      </c>
    </row>
    <row r="13" spans="1:13">
      <c r="A13" s="116" t="s">
        <v>381</v>
      </c>
      <c r="B13" s="137">
        <v>6.5</v>
      </c>
      <c r="C13" s="118" t="s">
        <v>348</v>
      </c>
      <c r="D13" s="117">
        <v>7</v>
      </c>
      <c r="F13" s="95" t="s">
        <v>510</v>
      </c>
      <c r="H13" s="95"/>
      <c r="J13" s="116" t="s">
        <v>328</v>
      </c>
      <c r="K13" s="117">
        <v>6</v>
      </c>
      <c r="L13" s="118" t="s">
        <v>184</v>
      </c>
      <c r="M13" s="117">
        <v>5.5</v>
      </c>
    </row>
    <row r="14" spans="1:13">
      <c r="A14" s="116" t="s">
        <v>188</v>
      </c>
      <c r="B14" s="137">
        <v>17</v>
      </c>
      <c r="C14" s="118" t="s">
        <v>179</v>
      </c>
      <c r="D14" s="117">
        <v>10</v>
      </c>
      <c r="F14" s="95" t="s">
        <v>511</v>
      </c>
      <c r="H14" s="95"/>
      <c r="J14" s="116" t="s">
        <v>176</v>
      </c>
      <c r="K14" s="117">
        <v>10</v>
      </c>
      <c r="L14" s="118" t="s">
        <v>70</v>
      </c>
      <c r="M14" s="117">
        <v>2.5</v>
      </c>
    </row>
    <row r="15" spans="1:13">
      <c r="A15" s="116" t="s">
        <v>278</v>
      </c>
      <c r="B15" s="137">
        <v>7.5</v>
      </c>
      <c r="C15" s="118" t="s">
        <v>277</v>
      </c>
      <c r="D15" s="117">
        <v>13.5</v>
      </c>
      <c r="F15" s="95" t="s">
        <v>512</v>
      </c>
      <c r="H15" s="95"/>
      <c r="J15" s="116" t="s">
        <v>190</v>
      </c>
      <c r="K15" s="117">
        <v>11</v>
      </c>
      <c r="L15" s="118" t="s">
        <v>282</v>
      </c>
      <c r="M15" s="117">
        <v>6</v>
      </c>
    </row>
    <row r="16" spans="1:13" ht="15" thickBot="1">
      <c r="A16" s="72" t="s">
        <v>296</v>
      </c>
      <c r="B16" s="138">
        <v>0</v>
      </c>
      <c r="C16" s="121" t="s">
        <v>285</v>
      </c>
      <c r="D16" s="120">
        <v>10</v>
      </c>
      <c r="F16" s="95" t="s">
        <v>513</v>
      </c>
      <c r="H16" s="95"/>
      <c r="J16" s="119" t="s">
        <v>291</v>
      </c>
      <c r="K16" s="120">
        <v>6</v>
      </c>
      <c r="L16" s="121" t="s">
        <v>268</v>
      </c>
      <c r="M16" s="120">
        <v>10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514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72</v>
      </c>
      <c r="C18" s="82"/>
      <c r="D18" s="124">
        <f>SUM(D6:D17)</f>
        <v>84</v>
      </c>
      <c r="F18" s="95" t="s">
        <v>515</v>
      </c>
      <c r="H18" s="95"/>
      <c r="J18" s="82"/>
      <c r="K18" s="124">
        <f>SUM(K6:K17)</f>
        <v>71.5</v>
      </c>
      <c r="L18" s="82"/>
      <c r="M18" s="124">
        <f>SUM(M6:M17)</f>
        <v>67.5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516</v>
      </c>
      <c r="J19" s="125" t="s">
        <v>14</v>
      </c>
      <c r="K19" s="82"/>
      <c r="L19" s="125" t="s">
        <v>14</v>
      </c>
      <c r="M19" s="82"/>
    </row>
    <row r="20" spans="1:13">
      <c r="A20" s="126" t="s">
        <v>194</v>
      </c>
      <c r="B20" s="114">
        <v>6</v>
      </c>
      <c r="C20" s="127" t="s">
        <v>66</v>
      </c>
      <c r="D20" s="114">
        <v>6.5</v>
      </c>
      <c r="F20" s="95" t="s">
        <v>517</v>
      </c>
      <c r="J20" s="126" t="s">
        <v>117</v>
      </c>
      <c r="K20" s="114">
        <v>6</v>
      </c>
      <c r="L20" s="127" t="s">
        <v>120</v>
      </c>
      <c r="M20" s="114">
        <v>6</v>
      </c>
    </row>
    <row r="21" spans="1:13">
      <c r="A21" s="128" t="s">
        <v>219</v>
      </c>
      <c r="B21" s="117" t="s">
        <v>475</v>
      </c>
      <c r="C21" s="129" t="s">
        <v>238</v>
      </c>
      <c r="D21" s="117">
        <v>5</v>
      </c>
      <c r="F21" s="95" t="s">
        <v>518</v>
      </c>
      <c r="H21" s="95"/>
      <c r="J21" s="128" t="s">
        <v>116</v>
      </c>
      <c r="K21" s="117">
        <v>5</v>
      </c>
      <c r="L21" s="74" t="s">
        <v>371</v>
      </c>
      <c r="M21" s="75">
        <v>6</v>
      </c>
    </row>
    <row r="22" spans="1:13">
      <c r="A22" s="128" t="s">
        <v>332</v>
      </c>
      <c r="B22" s="117" t="s">
        <v>475</v>
      </c>
      <c r="C22" s="129" t="s">
        <v>198</v>
      </c>
      <c r="D22" s="117" t="s">
        <v>475</v>
      </c>
      <c r="F22" s="95" t="s">
        <v>519</v>
      </c>
      <c r="H22" s="95"/>
      <c r="J22" s="128" t="s">
        <v>418</v>
      </c>
      <c r="K22" s="117" t="s">
        <v>475</v>
      </c>
      <c r="L22" s="129" t="s">
        <v>383</v>
      </c>
      <c r="M22" s="117">
        <v>5</v>
      </c>
    </row>
    <row r="23" spans="1:13">
      <c r="A23" s="74" t="s">
        <v>412</v>
      </c>
      <c r="B23" s="75">
        <v>4.5</v>
      </c>
      <c r="C23" s="129" t="s">
        <v>243</v>
      </c>
      <c r="D23" s="117">
        <v>6.5</v>
      </c>
      <c r="F23" s="95" t="s">
        <v>520</v>
      </c>
      <c r="H23" s="95"/>
      <c r="J23" s="128" t="s">
        <v>432</v>
      </c>
      <c r="K23" s="117" t="s">
        <v>475</v>
      </c>
      <c r="L23" s="129" t="s">
        <v>499</v>
      </c>
      <c r="M23" s="117">
        <v>5</v>
      </c>
    </row>
    <row r="24" spans="1:13">
      <c r="A24" s="128" t="s">
        <v>405</v>
      </c>
      <c r="B24" s="117" t="s">
        <v>475</v>
      </c>
      <c r="C24" s="74" t="s">
        <v>208</v>
      </c>
      <c r="D24" s="75">
        <v>4.5</v>
      </c>
      <c r="F24" s="95" t="s">
        <v>521</v>
      </c>
      <c r="H24" s="95"/>
      <c r="J24" s="128" t="s">
        <v>385</v>
      </c>
      <c r="K24" s="117" t="s">
        <v>475</v>
      </c>
      <c r="L24" s="129" t="s">
        <v>504</v>
      </c>
      <c r="M24" s="117">
        <v>6</v>
      </c>
    </row>
    <row r="25" spans="1:13">
      <c r="A25" s="74" t="s">
        <v>104</v>
      </c>
      <c r="B25" s="75">
        <v>5</v>
      </c>
      <c r="C25" s="129" t="s">
        <v>377</v>
      </c>
      <c r="D25" s="117">
        <v>6.5</v>
      </c>
      <c r="F25" s="95"/>
      <c r="H25" s="95"/>
      <c r="J25" s="128" t="s">
        <v>357</v>
      </c>
      <c r="K25" s="117" t="s">
        <v>475</v>
      </c>
      <c r="L25" s="129" t="s">
        <v>341</v>
      </c>
      <c r="M25" s="117">
        <v>6.5</v>
      </c>
    </row>
    <row r="26" spans="1:13">
      <c r="A26" s="74" t="s">
        <v>267</v>
      </c>
      <c r="B26" s="75">
        <v>5.5</v>
      </c>
      <c r="C26" s="129" t="s">
        <v>407</v>
      </c>
      <c r="D26" s="117">
        <v>5</v>
      </c>
      <c r="F26" s="95"/>
      <c r="H26" s="95"/>
      <c r="J26" s="128" t="s">
        <v>251</v>
      </c>
      <c r="K26" s="117" t="s">
        <v>475</v>
      </c>
      <c r="L26" s="129" t="s">
        <v>47</v>
      </c>
      <c r="M26" s="117" t="s">
        <v>475</v>
      </c>
    </row>
    <row r="27" spans="1:13">
      <c r="A27" s="128" t="s">
        <v>143</v>
      </c>
      <c r="B27" s="117">
        <v>5.5</v>
      </c>
      <c r="C27" s="129" t="s">
        <v>109</v>
      </c>
      <c r="D27" s="117">
        <v>6.5</v>
      </c>
      <c r="F27" s="95"/>
      <c r="H27" s="95"/>
      <c r="J27" s="128" t="s">
        <v>272</v>
      </c>
      <c r="K27" s="117">
        <v>5.5</v>
      </c>
      <c r="L27" s="129" t="s">
        <v>402</v>
      </c>
      <c r="M27" s="117">
        <v>4.5</v>
      </c>
    </row>
    <row r="28" spans="1:13">
      <c r="A28" s="128" t="s">
        <v>345</v>
      </c>
      <c r="B28" s="117">
        <v>4.5</v>
      </c>
      <c r="C28" s="129" t="s">
        <v>347</v>
      </c>
      <c r="D28" s="117">
        <v>6</v>
      </c>
      <c r="F28" s="95"/>
      <c r="H28" s="95"/>
      <c r="J28" s="128" t="s">
        <v>417</v>
      </c>
      <c r="K28" s="117">
        <v>6.5</v>
      </c>
      <c r="L28" s="129" t="s">
        <v>304</v>
      </c>
      <c r="M28" s="117">
        <v>5.5</v>
      </c>
    </row>
    <row r="29" spans="1:13" ht="15" thickBot="1">
      <c r="A29" s="131" t="s">
        <v>353</v>
      </c>
      <c r="B29" s="120">
        <v>9</v>
      </c>
      <c r="C29" s="132" t="s">
        <v>495</v>
      </c>
      <c r="D29" s="120">
        <v>5</v>
      </c>
      <c r="F29" s="95"/>
      <c r="H29" s="95"/>
      <c r="J29" s="131" t="s">
        <v>372</v>
      </c>
      <c r="K29" s="120" t="s">
        <v>475</v>
      </c>
      <c r="L29" s="132" t="s">
        <v>144</v>
      </c>
      <c r="M29" s="120" t="s">
        <v>475</v>
      </c>
    </row>
    <row r="30" spans="1:13" ht="15">
      <c r="A30" s="31"/>
      <c r="H30" s="95"/>
    </row>
    <row r="32" spans="1:13" ht="15" thickBot="1"/>
    <row r="33" spans="1:15" ht="21" thickBot="1">
      <c r="A33" s="183" t="s">
        <v>13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3" t="s">
        <v>135</v>
      </c>
      <c r="B36" s="114">
        <v>4</v>
      </c>
      <c r="C36" s="115" t="s">
        <v>82</v>
      </c>
      <c r="D36" s="114">
        <v>4.5</v>
      </c>
      <c r="F36" s="95"/>
      <c r="J36" s="113" t="s">
        <v>233</v>
      </c>
      <c r="K36" s="114">
        <v>4</v>
      </c>
      <c r="L36" s="115" t="s">
        <v>48</v>
      </c>
      <c r="M36" s="114">
        <v>2</v>
      </c>
      <c r="O36" s="95"/>
    </row>
    <row r="37" spans="1:15">
      <c r="A37" s="116" t="s">
        <v>148</v>
      </c>
      <c r="B37" s="117">
        <v>10</v>
      </c>
      <c r="C37" s="118" t="s">
        <v>123</v>
      </c>
      <c r="D37" s="117">
        <v>6</v>
      </c>
      <c r="F37" s="95"/>
      <c r="J37" s="116" t="s">
        <v>107</v>
      </c>
      <c r="K37" s="117">
        <v>5.5</v>
      </c>
      <c r="L37" s="118" t="s">
        <v>335</v>
      </c>
      <c r="M37" s="117">
        <v>6.5</v>
      </c>
      <c r="O37" s="95"/>
    </row>
    <row r="38" spans="1:15">
      <c r="A38" s="116" t="s">
        <v>160</v>
      </c>
      <c r="B38" s="117">
        <v>7.5</v>
      </c>
      <c r="C38" s="118" t="s">
        <v>206</v>
      </c>
      <c r="D38" s="117">
        <v>6</v>
      </c>
      <c r="F38" s="95"/>
      <c r="J38" s="116" t="s">
        <v>124</v>
      </c>
      <c r="K38" s="117">
        <v>6.5</v>
      </c>
      <c r="L38" s="118" t="s">
        <v>225</v>
      </c>
      <c r="M38" s="117">
        <v>4.5</v>
      </c>
      <c r="O38" s="95"/>
    </row>
    <row r="39" spans="1:15">
      <c r="A39" s="116" t="s">
        <v>230</v>
      </c>
      <c r="B39" s="117">
        <v>5.5</v>
      </c>
      <c r="C39" s="72" t="s">
        <v>334</v>
      </c>
      <c r="D39" s="73">
        <v>5.5</v>
      </c>
      <c r="F39" s="95"/>
      <c r="J39" s="116" t="s">
        <v>122</v>
      </c>
      <c r="K39" s="117">
        <v>5</v>
      </c>
      <c r="L39" s="118" t="s">
        <v>224</v>
      </c>
      <c r="M39" s="117">
        <v>5</v>
      </c>
      <c r="O39" s="95"/>
    </row>
    <row r="40" spans="1:15">
      <c r="A40" s="72" t="s">
        <v>331</v>
      </c>
      <c r="B40" s="73">
        <v>7</v>
      </c>
      <c r="C40" s="118" t="s">
        <v>425</v>
      </c>
      <c r="D40" s="117">
        <v>4.5</v>
      </c>
      <c r="F40" s="95"/>
      <c r="J40" s="116" t="s">
        <v>129</v>
      </c>
      <c r="K40" s="117">
        <v>7</v>
      </c>
      <c r="L40" s="118" t="s">
        <v>159</v>
      </c>
      <c r="M40" s="117">
        <v>5.5</v>
      </c>
      <c r="O40" s="95"/>
    </row>
    <row r="41" spans="1:15">
      <c r="A41" s="116" t="s">
        <v>209</v>
      </c>
      <c r="B41" s="117">
        <v>6</v>
      </c>
      <c r="C41" s="118" t="s">
        <v>87</v>
      </c>
      <c r="D41" s="117">
        <v>6</v>
      </c>
      <c r="F41" s="95"/>
      <c r="J41" s="116" t="s">
        <v>252</v>
      </c>
      <c r="K41" s="117">
        <v>6.5</v>
      </c>
      <c r="L41" s="118" t="s">
        <v>91</v>
      </c>
      <c r="M41" s="117">
        <v>6</v>
      </c>
      <c r="O41" s="95"/>
    </row>
    <row r="42" spans="1:15">
      <c r="A42" s="116" t="s">
        <v>288</v>
      </c>
      <c r="B42" s="117">
        <v>10</v>
      </c>
      <c r="C42" s="72" t="s">
        <v>299</v>
      </c>
      <c r="D42" s="73">
        <v>6</v>
      </c>
      <c r="F42" s="95"/>
      <c r="J42" s="72" t="s">
        <v>423</v>
      </c>
      <c r="K42" s="73">
        <v>5.5</v>
      </c>
      <c r="L42" s="118" t="s">
        <v>102</v>
      </c>
      <c r="M42" s="117">
        <v>7</v>
      </c>
      <c r="O42" s="95"/>
    </row>
    <row r="43" spans="1:15">
      <c r="A43" s="72" t="s">
        <v>360</v>
      </c>
      <c r="B43" s="73">
        <v>5.5</v>
      </c>
      <c r="C43" s="118" t="s">
        <v>321</v>
      </c>
      <c r="D43" s="117">
        <v>5</v>
      </c>
      <c r="F43" s="95"/>
      <c r="J43" s="116" t="s">
        <v>72</v>
      </c>
      <c r="K43" s="117">
        <v>6</v>
      </c>
      <c r="L43" s="118" t="s">
        <v>126</v>
      </c>
      <c r="M43" s="117">
        <v>5.5</v>
      </c>
      <c r="O43" s="95"/>
    </row>
    <row r="44" spans="1:15">
      <c r="A44" s="116" t="s">
        <v>253</v>
      </c>
      <c r="B44" s="117">
        <v>5</v>
      </c>
      <c r="C44" s="118" t="s">
        <v>196</v>
      </c>
      <c r="D44" s="117">
        <v>6</v>
      </c>
      <c r="F44" s="95"/>
      <c r="J44" s="116" t="s">
        <v>64</v>
      </c>
      <c r="K44" s="117">
        <v>11.5</v>
      </c>
      <c r="L44" s="118" t="s">
        <v>62</v>
      </c>
      <c r="M44" s="117">
        <v>6</v>
      </c>
      <c r="O44" s="95"/>
    </row>
    <row r="45" spans="1:15">
      <c r="A45" s="116" t="s">
        <v>163</v>
      </c>
      <c r="B45" s="117">
        <v>5</v>
      </c>
      <c r="C45" s="118" t="s">
        <v>275</v>
      </c>
      <c r="D45" s="117">
        <v>14</v>
      </c>
      <c r="F45" s="95"/>
      <c r="J45" s="116" t="s">
        <v>80</v>
      </c>
      <c r="K45" s="117">
        <v>13</v>
      </c>
      <c r="L45" s="118" t="s">
        <v>153</v>
      </c>
      <c r="M45" s="117">
        <v>6</v>
      </c>
      <c r="O45" s="95"/>
    </row>
    <row r="46" spans="1:15" ht="15" thickBot="1">
      <c r="A46" s="119" t="s">
        <v>409</v>
      </c>
      <c r="B46" s="120">
        <v>4.5</v>
      </c>
      <c r="C46" s="121" t="s">
        <v>216</v>
      </c>
      <c r="D46" s="120">
        <v>8</v>
      </c>
      <c r="F46" s="95"/>
      <c r="J46" s="119" t="s">
        <v>379</v>
      </c>
      <c r="K46" s="120">
        <v>11</v>
      </c>
      <c r="L46" s="121" t="s">
        <v>333</v>
      </c>
      <c r="M46" s="120">
        <v>6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71.5</v>
      </c>
      <c r="J48" s="82"/>
      <c r="K48" s="124">
        <f>SUM(K36:K47)</f>
        <v>82.5</v>
      </c>
      <c r="L48" s="82"/>
      <c r="M48" s="124">
        <f>SUM(M36:M47)</f>
        <v>60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135</v>
      </c>
      <c r="B50" s="114">
        <v>4</v>
      </c>
      <c r="C50" s="127" t="s">
        <v>82</v>
      </c>
      <c r="D50" s="114">
        <v>4.5</v>
      </c>
      <c r="J50" s="126" t="s">
        <v>233</v>
      </c>
      <c r="K50" s="114">
        <v>4</v>
      </c>
      <c r="L50" s="127" t="s">
        <v>48</v>
      </c>
      <c r="M50" s="114">
        <v>2</v>
      </c>
      <c r="O50" s="95"/>
    </row>
    <row r="51" spans="1:15">
      <c r="A51" s="128" t="s">
        <v>239</v>
      </c>
      <c r="B51" s="117" t="s">
        <v>475</v>
      </c>
      <c r="C51" s="129" t="s">
        <v>81</v>
      </c>
      <c r="D51" s="117" t="s">
        <v>475</v>
      </c>
      <c r="J51" s="128" t="s">
        <v>229</v>
      </c>
      <c r="K51" s="117">
        <v>5.5</v>
      </c>
      <c r="L51" s="129" t="s">
        <v>118</v>
      </c>
      <c r="M51" s="117">
        <v>5.5</v>
      </c>
      <c r="O51" s="95"/>
    </row>
    <row r="52" spans="1:15">
      <c r="A52" s="74" t="s">
        <v>376</v>
      </c>
      <c r="B52" s="75">
        <v>7</v>
      </c>
      <c r="C52" s="74" t="s">
        <v>408</v>
      </c>
      <c r="D52" s="75">
        <v>5.5</v>
      </c>
      <c r="J52" s="128" t="s">
        <v>223</v>
      </c>
      <c r="K52" s="117">
        <v>4.5</v>
      </c>
      <c r="L52" s="129" t="s">
        <v>378</v>
      </c>
      <c r="M52" s="117">
        <v>5.5</v>
      </c>
      <c r="O52" s="95"/>
    </row>
    <row r="53" spans="1:15">
      <c r="A53" s="128" t="s">
        <v>329</v>
      </c>
      <c r="B53" s="117">
        <v>4.5</v>
      </c>
      <c r="C53" s="129" t="s">
        <v>227</v>
      </c>
      <c r="D53" s="117">
        <v>7</v>
      </c>
      <c r="J53" s="128" t="s">
        <v>397</v>
      </c>
      <c r="K53" s="117">
        <v>4</v>
      </c>
      <c r="L53" s="129" t="s">
        <v>456</v>
      </c>
      <c r="M53" s="117">
        <v>6</v>
      </c>
      <c r="O53" s="95"/>
    </row>
    <row r="54" spans="1:15">
      <c r="A54" s="128" t="s">
        <v>358</v>
      </c>
      <c r="B54" s="117" t="s">
        <v>475</v>
      </c>
      <c r="C54" s="129" t="s">
        <v>493</v>
      </c>
      <c r="D54" s="117" t="s">
        <v>475</v>
      </c>
      <c r="J54" s="128" t="s">
        <v>320</v>
      </c>
      <c r="K54" s="117" t="s">
        <v>475</v>
      </c>
      <c r="L54" s="129" t="s">
        <v>74</v>
      </c>
      <c r="M54" s="117">
        <v>6.5</v>
      </c>
      <c r="O54" s="95"/>
    </row>
    <row r="55" spans="1:15">
      <c r="A55" s="74" t="s">
        <v>338</v>
      </c>
      <c r="B55" s="75">
        <v>5.5</v>
      </c>
      <c r="C55" s="74" t="s">
        <v>367</v>
      </c>
      <c r="D55" s="75">
        <v>6</v>
      </c>
      <c r="J55" s="74" t="s">
        <v>300</v>
      </c>
      <c r="K55" s="75">
        <v>5.5</v>
      </c>
      <c r="L55" s="129" t="s">
        <v>98</v>
      </c>
      <c r="M55" s="117" t="s">
        <v>475</v>
      </c>
      <c r="O55" s="95"/>
    </row>
    <row r="56" spans="1:15">
      <c r="A56" s="128" t="s">
        <v>361</v>
      </c>
      <c r="B56" s="117" t="s">
        <v>475</v>
      </c>
      <c r="C56" s="129" t="s">
        <v>313</v>
      </c>
      <c r="D56" s="117" t="s">
        <v>475</v>
      </c>
      <c r="J56" s="128" t="s">
        <v>490</v>
      </c>
      <c r="K56" s="117">
        <v>5</v>
      </c>
      <c r="L56" s="129" t="s">
        <v>366</v>
      </c>
      <c r="M56" s="117" t="s">
        <v>475</v>
      </c>
      <c r="O56" s="95"/>
    </row>
    <row r="57" spans="1:15">
      <c r="A57" s="128" t="s">
        <v>391</v>
      </c>
      <c r="B57" s="117">
        <v>6</v>
      </c>
      <c r="C57" s="129" t="s">
        <v>191</v>
      </c>
      <c r="D57" s="117" t="s">
        <v>475</v>
      </c>
      <c r="J57" s="128" t="s">
        <v>491</v>
      </c>
      <c r="K57" s="117" t="s">
        <v>475</v>
      </c>
      <c r="L57" s="129" t="s">
        <v>395</v>
      </c>
      <c r="M57" s="117">
        <v>4.5</v>
      </c>
      <c r="O57" s="95"/>
    </row>
    <row r="58" spans="1:15">
      <c r="A58" s="128" t="s">
        <v>301</v>
      </c>
      <c r="B58" s="117">
        <v>6</v>
      </c>
      <c r="C58" s="129" t="s">
        <v>262</v>
      </c>
      <c r="D58" s="117">
        <v>5</v>
      </c>
      <c r="J58" s="128" t="s">
        <v>460</v>
      </c>
      <c r="K58" s="117" t="s">
        <v>475</v>
      </c>
      <c r="L58" s="129" t="s">
        <v>322</v>
      </c>
      <c r="M58" s="117">
        <v>5.5</v>
      </c>
    </row>
    <row r="59" spans="1:15" ht="15" thickBot="1">
      <c r="A59" s="131" t="s">
        <v>429</v>
      </c>
      <c r="B59" s="120">
        <v>5.5</v>
      </c>
      <c r="C59" s="132" t="s">
        <v>192</v>
      </c>
      <c r="D59" s="120" t="s">
        <v>475</v>
      </c>
      <c r="J59" s="131" t="s">
        <v>411</v>
      </c>
      <c r="K59" s="120">
        <v>6</v>
      </c>
      <c r="L59" s="132" t="s">
        <v>426</v>
      </c>
      <c r="M59" s="120" t="s">
        <v>475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3" t="s">
        <v>56</v>
      </c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5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8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3" t="s">
        <v>86</v>
      </c>
      <c r="B64" s="114">
        <v>5.5</v>
      </c>
      <c r="C64" s="115" t="s">
        <v>200</v>
      </c>
      <c r="D64" s="114">
        <v>6.5</v>
      </c>
      <c r="F64" s="98"/>
      <c r="G64" s="94"/>
      <c r="J64" s="113" t="s">
        <v>450</v>
      </c>
      <c r="K64" s="114">
        <v>5</v>
      </c>
      <c r="L64" s="115" t="s">
        <v>317</v>
      </c>
      <c r="M64" s="114">
        <v>5</v>
      </c>
    </row>
    <row r="65" spans="1:14" ht="15">
      <c r="A65" s="116" t="s">
        <v>204</v>
      </c>
      <c r="B65" s="117">
        <v>6</v>
      </c>
      <c r="C65" s="118" t="s">
        <v>147</v>
      </c>
      <c r="D65" s="117">
        <v>6</v>
      </c>
      <c r="F65" s="98"/>
      <c r="G65" s="94"/>
      <c r="J65" s="116" t="s">
        <v>97</v>
      </c>
      <c r="K65" s="117">
        <v>6</v>
      </c>
      <c r="L65" s="118" t="s">
        <v>443</v>
      </c>
      <c r="M65" s="117">
        <v>6.5</v>
      </c>
      <c r="N65" s="20"/>
    </row>
    <row r="66" spans="1:14" ht="15">
      <c r="A66" s="116" t="s">
        <v>125</v>
      </c>
      <c r="B66" s="117">
        <v>6</v>
      </c>
      <c r="C66" s="118" t="s">
        <v>308</v>
      </c>
      <c r="D66" s="117">
        <v>7</v>
      </c>
      <c r="F66" s="98"/>
      <c r="G66" s="94"/>
      <c r="J66" s="116" t="s">
        <v>318</v>
      </c>
      <c r="K66" s="117">
        <v>9.5</v>
      </c>
      <c r="L66" s="72" t="s">
        <v>202</v>
      </c>
      <c r="M66" s="73">
        <v>6</v>
      </c>
      <c r="N66" s="20"/>
    </row>
    <row r="67" spans="1:14" ht="15">
      <c r="A67" s="116" t="s">
        <v>244</v>
      </c>
      <c r="B67" s="117">
        <v>6</v>
      </c>
      <c r="C67" s="118" t="s">
        <v>141</v>
      </c>
      <c r="D67" s="117">
        <v>7</v>
      </c>
      <c r="F67" s="98"/>
      <c r="G67" s="94"/>
      <c r="J67" s="116" t="s">
        <v>414</v>
      </c>
      <c r="K67" s="117">
        <v>5</v>
      </c>
      <c r="L67" s="118" t="s">
        <v>203</v>
      </c>
      <c r="M67" s="117">
        <v>6</v>
      </c>
      <c r="N67" s="20"/>
    </row>
    <row r="68" spans="1:14" ht="15">
      <c r="A68" s="116" t="s">
        <v>142</v>
      </c>
      <c r="B68" s="117">
        <v>4.5</v>
      </c>
      <c r="C68" s="118" t="s">
        <v>152</v>
      </c>
      <c r="D68" s="117">
        <v>5</v>
      </c>
      <c r="F68" s="98"/>
      <c r="G68" s="94"/>
      <c r="J68" s="72" t="s">
        <v>295</v>
      </c>
      <c r="K68" s="73">
        <v>6</v>
      </c>
      <c r="L68" s="118" t="s">
        <v>316</v>
      </c>
      <c r="M68" s="117">
        <v>7</v>
      </c>
      <c r="N68" s="20"/>
    </row>
    <row r="69" spans="1:14" ht="15">
      <c r="A69" s="116" t="s">
        <v>298</v>
      </c>
      <c r="B69" s="117">
        <v>5.5</v>
      </c>
      <c r="C69" s="118" t="s">
        <v>213</v>
      </c>
      <c r="D69" s="117">
        <v>6.5</v>
      </c>
      <c r="F69" s="98"/>
      <c r="G69" s="94"/>
      <c r="J69" s="116" t="s">
        <v>451</v>
      </c>
      <c r="K69" s="117">
        <v>6</v>
      </c>
      <c r="L69" s="118" t="s">
        <v>89</v>
      </c>
      <c r="M69" s="117">
        <v>7.5</v>
      </c>
      <c r="N69" s="20"/>
    </row>
    <row r="70" spans="1:14" ht="15">
      <c r="A70" s="116" t="s">
        <v>180</v>
      </c>
      <c r="B70" s="117">
        <v>6</v>
      </c>
      <c r="C70" s="118" t="s">
        <v>342</v>
      </c>
      <c r="D70" s="117">
        <v>6</v>
      </c>
      <c r="F70" s="98"/>
      <c r="G70" s="94"/>
      <c r="J70" s="116" t="s">
        <v>271</v>
      </c>
      <c r="K70" s="117">
        <v>8</v>
      </c>
      <c r="L70" s="118" t="s">
        <v>496</v>
      </c>
      <c r="M70" s="117">
        <v>6.5</v>
      </c>
      <c r="N70" s="20"/>
    </row>
    <row r="71" spans="1:14" ht="15">
      <c r="A71" s="116" t="s">
        <v>257</v>
      </c>
      <c r="B71" s="117">
        <v>10</v>
      </c>
      <c r="C71" s="118" t="s">
        <v>259</v>
      </c>
      <c r="D71" s="117">
        <v>10</v>
      </c>
      <c r="F71" s="98"/>
      <c r="G71" s="94"/>
      <c r="J71" s="116" t="s">
        <v>226</v>
      </c>
      <c r="K71" s="117">
        <v>6</v>
      </c>
      <c r="L71" s="118" t="s">
        <v>157</v>
      </c>
      <c r="M71" s="117">
        <v>7</v>
      </c>
      <c r="N71" s="20"/>
    </row>
    <row r="72" spans="1:14" ht="15">
      <c r="A72" s="116" t="s">
        <v>67</v>
      </c>
      <c r="B72" s="117">
        <v>10.5</v>
      </c>
      <c r="C72" s="72" t="s">
        <v>289</v>
      </c>
      <c r="D72" s="73">
        <v>5</v>
      </c>
      <c r="F72" s="98"/>
      <c r="G72" s="94"/>
      <c r="J72" s="116" t="s">
        <v>71</v>
      </c>
      <c r="K72" s="117">
        <v>7.5</v>
      </c>
      <c r="L72" s="118" t="s">
        <v>281</v>
      </c>
      <c r="M72" s="117">
        <v>9</v>
      </c>
      <c r="N72" s="20"/>
    </row>
    <row r="73" spans="1:14" ht="15">
      <c r="A73" s="116" t="s">
        <v>287</v>
      </c>
      <c r="B73" s="117">
        <v>5</v>
      </c>
      <c r="C73" s="118" t="s">
        <v>177</v>
      </c>
      <c r="D73" s="117">
        <v>18</v>
      </c>
      <c r="F73" s="98"/>
      <c r="G73" s="94"/>
      <c r="J73" s="116" t="s">
        <v>280</v>
      </c>
      <c r="K73" s="117">
        <v>6.5</v>
      </c>
      <c r="L73" s="118" t="s">
        <v>189</v>
      </c>
      <c r="M73" s="117">
        <v>10</v>
      </c>
      <c r="N73" s="20"/>
    </row>
    <row r="74" spans="1:14" ht="15" thickBot="1">
      <c r="A74" s="119" t="s">
        <v>193</v>
      </c>
      <c r="B74" s="120">
        <v>6.5</v>
      </c>
      <c r="C74" s="121" t="s">
        <v>65</v>
      </c>
      <c r="D74" s="120">
        <v>6</v>
      </c>
      <c r="G74" s="94"/>
      <c r="J74" s="119" t="s">
        <v>452</v>
      </c>
      <c r="K74" s="120">
        <v>5</v>
      </c>
      <c r="L74" s="121" t="s">
        <v>404</v>
      </c>
      <c r="M74" s="120">
        <v>7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72.5</v>
      </c>
      <c r="C76" s="82"/>
      <c r="D76" s="124">
        <f>SUM(D64:D75)</f>
        <v>83</v>
      </c>
      <c r="J76" s="82"/>
      <c r="K76" s="124">
        <f>SUM(K64:K75)</f>
        <v>71.5</v>
      </c>
      <c r="L76" s="82"/>
      <c r="M76" s="124">
        <f>SUM(M64:M75)</f>
        <v>77.5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5.5</v>
      </c>
      <c r="C78" s="127" t="s">
        <v>200</v>
      </c>
      <c r="D78" s="114">
        <v>6.5</v>
      </c>
      <c r="J78" s="126" t="s">
        <v>450</v>
      </c>
      <c r="K78" s="114">
        <v>5</v>
      </c>
      <c r="L78" s="127" t="s">
        <v>317</v>
      </c>
      <c r="M78" s="114">
        <v>5</v>
      </c>
      <c r="N78" s="20"/>
    </row>
    <row r="79" spans="1:14">
      <c r="A79" s="128" t="s">
        <v>368</v>
      </c>
      <c r="B79" s="117" t="s">
        <v>475</v>
      </c>
      <c r="C79" s="129" t="s">
        <v>110</v>
      </c>
      <c r="D79" s="117" t="s">
        <v>475</v>
      </c>
      <c r="G79" s="94"/>
      <c r="J79" s="128" t="s">
        <v>154</v>
      </c>
      <c r="K79" s="117">
        <v>7</v>
      </c>
      <c r="L79" s="74" t="s">
        <v>245</v>
      </c>
      <c r="M79" s="75">
        <v>6</v>
      </c>
      <c r="N79" s="20"/>
    </row>
    <row r="80" spans="1:14">
      <c r="A80" s="128" t="s">
        <v>503</v>
      </c>
      <c r="B80" s="117">
        <v>5.5</v>
      </c>
      <c r="C80" s="129" t="s">
        <v>108</v>
      </c>
      <c r="D80" s="117" t="s">
        <v>475</v>
      </c>
      <c r="J80" s="128" t="s">
        <v>430</v>
      </c>
      <c r="K80" s="117" t="s">
        <v>475</v>
      </c>
      <c r="L80" s="129" t="s">
        <v>242</v>
      </c>
      <c r="M80" s="117">
        <v>7</v>
      </c>
      <c r="N80" s="20"/>
    </row>
    <row r="81" spans="1:17">
      <c r="A81" s="128" t="s">
        <v>346</v>
      </c>
      <c r="B81" s="117">
        <v>6.5</v>
      </c>
      <c r="C81" s="129" t="s">
        <v>132</v>
      </c>
      <c r="D81" s="117" t="s">
        <v>475</v>
      </c>
      <c r="G81" s="94"/>
      <c r="J81" s="128" t="s">
        <v>422</v>
      </c>
      <c r="K81" s="117" t="s">
        <v>475</v>
      </c>
      <c r="L81" s="129" t="s">
        <v>103</v>
      </c>
      <c r="M81" s="117" t="s">
        <v>475</v>
      </c>
      <c r="N81" s="20"/>
    </row>
    <row r="82" spans="1:17">
      <c r="A82" s="128" t="s">
        <v>393</v>
      </c>
      <c r="B82" s="117">
        <v>6</v>
      </c>
      <c r="C82" s="129" t="s">
        <v>195</v>
      </c>
      <c r="D82" s="117" t="s">
        <v>475</v>
      </c>
      <c r="G82" s="94"/>
      <c r="J82" s="128" t="s">
        <v>336</v>
      </c>
      <c r="K82" s="117" t="s">
        <v>475</v>
      </c>
      <c r="L82" s="129" t="s">
        <v>145</v>
      </c>
      <c r="M82" s="117" t="s">
        <v>475</v>
      </c>
      <c r="N82" s="20"/>
      <c r="Q82" s="6"/>
    </row>
    <row r="83" spans="1:17">
      <c r="A83" s="128" t="s">
        <v>396</v>
      </c>
      <c r="B83" s="117">
        <v>5.5</v>
      </c>
      <c r="C83" s="129" t="s">
        <v>399</v>
      </c>
      <c r="D83" s="117">
        <v>6.5</v>
      </c>
      <c r="G83" s="94"/>
      <c r="J83" s="74" t="s">
        <v>258</v>
      </c>
      <c r="K83" s="75">
        <v>6</v>
      </c>
      <c r="L83" s="129" t="s">
        <v>351</v>
      </c>
      <c r="M83" s="117">
        <v>6</v>
      </c>
      <c r="N83" s="20"/>
      <c r="Q83" s="6"/>
    </row>
    <row r="84" spans="1:17">
      <c r="A84" s="128" t="s">
        <v>273</v>
      </c>
      <c r="B84" s="117">
        <v>6</v>
      </c>
      <c r="C84" s="129" t="s">
        <v>492</v>
      </c>
      <c r="D84" s="117" t="s">
        <v>475</v>
      </c>
      <c r="G84" s="94"/>
      <c r="J84" s="128" t="s">
        <v>99</v>
      </c>
      <c r="K84" s="117" t="s">
        <v>475</v>
      </c>
      <c r="L84" s="129" t="s">
        <v>113</v>
      </c>
      <c r="M84" s="117">
        <v>5.5</v>
      </c>
      <c r="N84" s="20"/>
      <c r="Q84" s="6"/>
    </row>
    <row r="85" spans="1:17">
      <c r="A85" s="128" t="s">
        <v>94</v>
      </c>
      <c r="B85" s="117" t="s">
        <v>475</v>
      </c>
      <c r="C85" s="74" t="s">
        <v>474</v>
      </c>
      <c r="D85" s="75">
        <v>5</v>
      </c>
      <c r="G85" s="94"/>
      <c r="J85" s="128" t="s">
        <v>389</v>
      </c>
      <c r="K85" s="117">
        <v>5.5</v>
      </c>
      <c r="L85" s="129" t="s">
        <v>84</v>
      </c>
      <c r="M85" s="117">
        <v>9.5</v>
      </c>
      <c r="N85" s="20"/>
      <c r="Q85" s="6"/>
    </row>
    <row r="86" spans="1:17">
      <c r="A86" s="128" t="s">
        <v>410</v>
      </c>
      <c r="B86" s="117">
        <v>6.5</v>
      </c>
      <c r="C86" s="129" t="s">
        <v>255</v>
      </c>
      <c r="D86" s="117" t="s">
        <v>475</v>
      </c>
      <c r="G86" s="94"/>
      <c r="J86" s="128" t="s">
        <v>63</v>
      </c>
      <c r="K86" s="117">
        <v>5</v>
      </c>
      <c r="L86" s="129" t="s">
        <v>398</v>
      </c>
      <c r="M86" s="130">
        <v>5.5</v>
      </c>
      <c r="N86" s="20"/>
      <c r="Q86" s="6"/>
    </row>
    <row r="87" spans="1:17" ht="15" thickBot="1">
      <c r="A87" s="131" t="s">
        <v>424</v>
      </c>
      <c r="B87" s="120">
        <v>6</v>
      </c>
      <c r="C87" s="132"/>
      <c r="D87" s="120"/>
      <c r="G87" s="94"/>
      <c r="J87" s="131" t="s">
        <v>151</v>
      </c>
      <c r="K87" s="120" t="s">
        <v>475</v>
      </c>
      <c r="L87" s="132" t="s">
        <v>178</v>
      </c>
      <c r="M87" s="120" t="s">
        <v>475</v>
      </c>
      <c r="N87" s="20"/>
      <c r="Q87" s="6"/>
    </row>
    <row r="88" spans="1:17" ht="15" thickBot="1">
      <c r="G88" s="94"/>
      <c r="N88" s="20"/>
      <c r="Q88" s="6"/>
    </row>
    <row r="89" spans="1:17" ht="21" thickBot="1">
      <c r="A89" s="183" t="s">
        <v>434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5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3" t="s">
        <v>232</v>
      </c>
      <c r="B92" s="114">
        <v>0</v>
      </c>
      <c r="C92" s="115" t="s">
        <v>79</v>
      </c>
      <c r="D92" s="114">
        <v>6.5</v>
      </c>
      <c r="G92" s="94"/>
      <c r="J92" s="113" t="s">
        <v>323</v>
      </c>
      <c r="K92" s="114">
        <v>4.5</v>
      </c>
      <c r="L92" s="115" t="s">
        <v>330</v>
      </c>
      <c r="M92" s="114">
        <v>5</v>
      </c>
    </row>
    <row r="93" spans="1:17">
      <c r="A93" s="72" t="s">
        <v>100</v>
      </c>
      <c r="B93" s="73">
        <v>4</v>
      </c>
      <c r="C93" s="118" t="s">
        <v>212</v>
      </c>
      <c r="D93" s="117">
        <v>5.5</v>
      </c>
      <c r="G93" s="94"/>
      <c r="J93" s="116" t="s">
        <v>468</v>
      </c>
      <c r="K93" s="117">
        <v>7</v>
      </c>
      <c r="L93" s="118" t="s">
        <v>131</v>
      </c>
      <c r="M93" s="117">
        <v>6</v>
      </c>
      <c r="N93" s="20"/>
    </row>
    <row r="94" spans="1:17">
      <c r="A94" s="116" t="s">
        <v>210</v>
      </c>
      <c r="B94" s="117">
        <v>6</v>
      </c>
      <c r="C94" s="72" t="s">
        <v>248</v>
      </c>
      <c r="D94" s="73">
        <v>5</v>
      </c>
      <c r="G94" s="94"/>
      <c r="J94" s="116" t="s">
        <v>466</v>
      </c>
      <c r="K94" s="117">
        <v>3.5</v>
      </c>
      <c r="L94" s="118" t="s">
        <v>500</v>
      </c>
      <c r="M94" s="117">
        <v>6.5</v>
      </c>
      <c r="N94" s="20"/>
    </row>
    <row r="95" spans="1:17">
      <c r="A95" s="116" t="s">
        <v>228</v>
      </c>
      <c r="B95" s="117">
        <v>5</v>
      </c>
      <c r="C95" s="118" t="s">
        <v>340</v>
      </c>
      <c r="D95" s="117">
        <v>6.5</v>
      </c>
      <c r="G95" s="94"/>
      <c r="J95" s="116" t="s">
        <v>364</v>
      </c>
      <c r="K95" s="117">
        <v>7</v>
      </c>
      <c r="L95" s="118" t="s">
        <v>431</v>
      </c>
      <c r="M95" s="117">
        <v>6.5</v>
      </c>
      <c r="N95" s="20"/>
    </row>
    <row r="96" spans="1:17">
      <c r="A96" s="116" t="s">
        <v>260</v>
      </c>
      <c r="B96" s="117">
        <v>10</v>
      </c>
      <c r="C96" s="118" t="s">
        <v>305</v>
      </c>
      <c r="D96" s="117">
        <v>6.5</v>
      </c>
      <c r="G96" s="94"/>
      <c r="J96" s="116" t="s">
        <v>183</v>
      </c>
      <c r="K96" s="117">
        <v>4.5</v>
      </c>
      <c r="L96" s="72" t="s">
        <v>388</v>
      </c>
      <c r="M96" s="73">
        <v>4.5</v>
      </c>
      <c r="N96" s="20"/>
    </row>
    <row r="97" spans="1:17">
      <c r="A97" s="72" t="s">
        <v>315</v>
      </c>
      <c r="B97" s="73">
        <v>7</v>
      </c>
      <c r="C97" s="118" t="s">
        <v>307</v>
      </c>
      <c r="D97" s="117">
        <v>5.5</v>
      </c>
      <c r="G97" s="94"/>
      <c r="J97" s="116" t="s">
        <v>77</v>
      </c>
      <c r="K97" s="117">
        <v>10</v>
      </c>
      <c r="L97" s="118" t="s">
        <v>312</v>
      </c>
      <c r="M97" s="117">
        <v>6.5</v>
      </c>
      <c r="N97" s="20"/>
    </row>
    <row r="98" spans="1:17">
      <c r="A98" s="116" t="s">
        <v>309</v>
      </c>
      <c r="B98" s="117">
        <v>5</v>
      </c>
      <c r="C98" s="118" t="s">
        <v>93</v>
      </c>
      <c r="D98" s="117">
        <v>6</v>
      </c>
      <c r="G98" s="94"/>
      <c r="J98" s="116" t="s">
        <v>319</v>
      </c>
      <c r="K98" s="117">
        <v>5</v>
      </c>
      <c r="L98" s="118" t="s">
        <v>303</v>
      </c>
      <c r="M98" s="117">
        <v>7</v>
      </c>
      <c r="N98" s="20"/>
    </row>
    <row r="99" spans="1:17">
      <c r="A99" s="116" t="s">
        <v>81</v>
      </c>
      <c r="B99" s="117">
        <v>4.5</v>
      </c>
      <c r="C99" s="72" t="s">
        <v>326</v>
      </c>
      <c r="D99" s="73">
        <v>6</v>
      </c>
      <c r="G99" s="94"/>
      <c r="J99" s="116" t="s">
        <v>297</v>
      </c>
      <c r="K99" s="117">
        <v>6</v>
      </c>
      <c r="L99" s="118" t="s">
        <v>214</v>
      </c>
      <c r="M99" s="117">
        <v>7</v>
      </c>
      <c r="N99" s="20"/>
    </row>
    <row r="100" spans="1:17">
      <c r="A100" s="116" t="s">
        <v>172</v>
      </c>
      <c r="B100" s="117">
        <v>10</v>
      </c>
      <c r="C100" s="72" t="s">
        <v>386</v>
      </c>
      <c r="D100" s="73">
        <v>6</v>
      </c>
      <c r="G100" s="94"/>
      <c r="J100" s="116" t="s">
        <v>68</v>
      </c>
      <c r="K100" s="117">
        <v>8.5</v>
      </c>
      <c r="L100" s="118" t="s">
        <v>95</v>
      </c>
      <c r="M100" s="117">
        <v>6</v>
      </c>
      <c r="N100" s="20"/>
    </row>
    <row r="101" spans="1:17">
      <c r="A101" s="116" t="s">
        <v>498</v>
      </c>
      <c r="B101" s="117">
        <v>5</v>
      </c>
      <c r="C101" s="118" t="s">
        <v>112</v>
      </c>
      <c r="D101" s="117">
        <v>5</v>
      </c>
      <c r="G101" s="94"/>
      <c r="J101" s="116" t="s">
        <v>75</v>
      </c>
      <c r="K101" s="117">
        <v>11.5</v>
      </c>
      <c r="L101" s="118" t="s">
        <v>310</v>
      </c>
      <c r="M101" s="117">
        <v>5.5</v>
      </c>
      <c r="N101" s="20"/>
    </row>
    <row r="102" spans="1:17" ht="15" thickBot="1">
      <c r="A102" s="119" t="s">
        <v>85</v>
      </c>
      <c r="B102" s="120">
        <v>10</v>
      </c>
      <c r="C102" s="121" t="s">
        <v>356</v>
      </c>
      <c r="D102" s="120">
        <v>9.5</v>
      </c>
      <c r="G102" s="94"/>
      <c r="J102" s="72" t="s">
        <v>302</v>
      </c>
      <c r="K102" s="138">
        <v>6.5</v>
      </c>
      <c r="L102" s="121" t="s">
        <v>294</v>
      </c>
      <c r="M102" s="120">
        <v>12.5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67.5</v>
      </c>
      <c r="C104" s="82"/>
      <c r="D104" s="124">
        <f>SUM(D92:D103)</f>
        <v>68</v>
      </c>
      <c r="J104" s="82"/>
      <c r="K104" s="124">
        <f>SUM(K92:K103)</f>
        <v>75</v>
      </c>
      <c r="L104" s="82"/>
      <c r="M104" s="124">
        <f>SUM(M92:M103)</f>
        <v>73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6" t="s">
        <v>232</v>
      </c>
      <c r="B106" s="114">
        <v>0</v>
      </c>
      <c r="C106" s="127" t="s">
        <v>79</v>
      </c>
      <c r="D106" s="114">
        <v>6.5</v>
      </c>
      <c r="J106" s="126" t="s">
        <v>323</v>
      </c>
      <c r="K106" s="114">
        <v>4.5</v>
      </c>
      <c r="L106" s="127" t="s">
        <v>330</v>
      </c>
      <c r="M106" s="114">
        <v>5</v>
      </c>
      <c r="N106" s="20"/>
    </row>
    <row r="107" spans="1:17">
      <c r="A107" s="74" t="s">
        <v>96</v>
      </c>
      <c r="B107" s="75">
        <v>4</v>
      </c>
      <c r="C107" s="74" t="s">
        <v>441</v>
      </c>
      <c r="D107" s="75">
        <v>5</v>
      </c>
      <c r="G107" s="94"/>
      <c r="J107" s="128" t="s">
        <v>186</v>
      </c>
      <c r="K107" s="117" t="s">
        <v>475</v>
      </c>
      <c r="L107" s="129" t="s">
        <v>105</v>
      </c>
      <c r="M107" s="117" t="s">
        <v>475</v>
      </c>
      <c r="N107" s="20"/>
    </row>
    <row r="108" spans="1:17">
      <c r="A108" s="128" t="s">
        <v>119</v>
      </c>
      <c r="B108" s="117">
        <v>7</v>
      </c>
      <c r="C108" s="129" t="s">
        <v>121</v>
      </c>
      <c r="D108" s="117" t="s">
        <v>475</v>
      </c>
      <c r="J108" s="128" t="s">
        <v>246</v>
      </c>
      <c r="K108" s="117">
        <v>10</v>
      </c>
      <c r="L108" s="129" t="s">
        <v>115</v>
      </c>
      <c r="M108" s="117" t="s">
        <v>475</v>
      </c>
      <c r="N108" s="20"/>
    </row>
    <row r="109" spans="1:17">
      <c r="A109" s="128" t="s">
        <v>237</v>
      </c>
      <c r="B109" s="117" t="s">
        <v>475</v>
      </c>
      <c r="C109" s="129" t="s">
        <v>128</v>
      </c>
      <c r="D109" s="117">
        <v>7</v>
      </c>
      <c r="G109" s="94"/>
      <c r="J109" s="128" t="s">
        <v>197</v>
      </c>
      <c r="K109" s="117">
        <v>6.5</v>
      </c>
      <c r="L109" s="74" t="s">
        <v>413</v>
      </c>
      <c r="M109" s="75">
        <v>4.5</v>
      </c>
      <c r="N109" s="20"/>
    </row>
    <row r="110" spans="1:17">
      <c r="A110" s="128" t="s">
        <v>127</v>
      </c>
      <c r="B110" s="117" t="s">
        <v>475</v>
      </c>
      <c r="C110" s="129" t="s">
        <v>292</v>
      </c>
      <c r="D110" s="117" t="s">
        <v>475</v>
      </c>
      <c r="G110" s="94"/>
      <c r="J110" s="128" t="s">
        <v>390</v>
      </c>
      <c r="K110" s="117">
        <v>5.5</v>
      </c>
      <c r="L110" s="129" t="s">
        <v>254</v>
      </c>
      <c r="M110" s="117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505</v>
      </c>
      <c r="D111" s="75">
        <v>6</v>
      </c>
      <c r="G111" s="94"/>
      <c r="J111" s="128" t="s">
        <v>199</v>
      </c>
      <c r="K111" s="117">
        <v>6.5</v>
      </c>
      <c r="L111" s="129" t="s">
        <v>350</v>
      </c>
      <c r="M111" s="117">
        <v>6</v>
      </c>
      <c r="N111" s="20"/>
      <c r="Q111" s="6"/>
    </row>
    <row r="112" spans="1:17">
      <c r="A112" s="128" t="s">
        <v>92</v>
      </c>
      <c r="B112" s="117">
        <v>7</v>
      </c>
      <c r="C112" s="74" t="s">
        <v>270</v>
      </c>
      <c r="D112" s="75">
        <v>6</v>
      </c>
      <c r="G112" s="94"/>
      <c r="J112" s="128" t="s">
        <v>266</v>
      </c>
      <c r="K112" s="117" t="s">
        <v>475</v>
      </c>
      <c r="L112" s="129" t="s">
        <v>454</v>
      </c>
      <c r="M112" s="117" t="s">
        <v>475</v>
      </c>
      <c r="N112" s="20"/>
      <c r="Q112" s="6"/>
    </row>
    <row r="113" spans="1:17">
      <c r="A113" s="128" t="s">
        <v>269</v>
      </c>
      <c r="B113" s="117">
        <v>5</v>
      </c>
      <c r="C113" s="129" t="s">
        <v>69</v>
      </c>
      <c r="D113" s="117" t="s">
        <v>475</v>
      </c>
      <c r="G113" s="94"/>
      <c r="J113" s="74" t="s">
        <v>78</v>
      </c>
      <c r="K113" s="75">
        <v>6.5</v>
      </c>
      <c r="L113" s="129" t="s">
        <v>501</v>
      </c>
      <c r="M113" s="117">
        <v>9.5</v>
      </c>
      <c r="N113" s="20"/>
      <c r="Q113" s="6"/>
    </row>
    <row r="114" spans="1:17">
      <c r="A114" s="128" t="s">
        <v>415</v>
      </c>
      <c r="B114" s="117" t="s">
        <v>475</v>
      </c>
      <c r="C114" s="129" t="s">
        <v>416</v>
      </c>
      <c r="D114" s="117">
        <v>14</v>
      </c>
      <c r="G114" s="94"/>
      <c r="J114" s="128" t="s">
        <v>88</v>
      </c>
      <c r="K114" s="117">
        <v>5.5</v>
      </c>
      <c r="L114" s="129" t="s">
        <v>156</v>
      </c>
      <c r="M114" s="117">
        <v>5</v>
      </c>
      <c r="N114" s="20"/>
      <c r="Q114" s="6"/>
    </row>
    <row r="115" spans="1:17" ht="15" thickBot="1">
      <c r="A115" s="131" t="s">
        <v>497</v>
      </c>
      <c r="B115" s="120" t="s">
        <v>475</v>
      </c>
      <c r="C115" s="132" t="s">
        <v>433</v>
      </c>
      <c r="D115" s="120" t="s">
        <v>475</v>
      </c>
      <c r="G115" s="94"/>
      <c r="J115" s="131" t="s">
        <v>380</v>
      </c>
      <c r="K115" s="120">
        <v>5</v>
      </c>
      <c r="L115" s="132" t="s">
        <v>343</v>
      </c>
      <c r="M115" s="120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3" t="s">
        <v>5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5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3" t="s">
        <v>120</v>
      </c>
      <c r="B6" s="114">
        <v>8.5</v>
      </c>
      <c r="C6" s="115" t="s">
        <v>66</v>
      </c>
      <c r="D6" s="114">
        <v>7.5</v>
      </c>
      <c r="F6" s="74"/>
      <c r="G6" s="75"/>
      <c r="H6" s="95"/>
      <c r="J6" s="113" t="s">
        <v>194</v>
      </c>
      <c r="K6" s="114">
        <v>3.5</v>
      </c>
      <c r="L6" s="115" t="s">
        <v>117</v>
      </c>
      <c r="M6" s="114">
        <v>5</v>
      </c>
    </row>
    <row r="7" spans="1:13">
      <c r="A7" s="72" t="s">
        <v>149</v>
      </c>
      <c r="B7" s="73">
        <v>6</v>
      </c>
      <c r="C7" s="118" t="s">
        <v>114</v>
      </c>
      <c r="D7" s="117">
        <v>11.5</v>
      </c>
      <c r="J7" s="72" t="s">
        <v>412</v>
      </c>
      <c r="K7" s="73">
        <v>5.5</v>
      </c>
      <c r="L7" s="118" t="s">
        <v>327</v>
      </c>
      <c r="M7" s="117">
        <v>9.5</v>
      </c>
    </row>
    <row r="8" spans="1:13">
      <c r="A8" s="116" t="s">
        <v>355</v>
      </c>
      <c r="B8" s="117">
        <v>6.5</v>
      </c>
      <c r="C8" s="118" t="s">
        <v>523</v>
      </c>
      <c r="D8" s="117">
        <v>6</v>
      </c>
      <c r="F8" s="139" t="s">
        <v>155</v>
      </c>
      <c r="H8" s="95"/>
      <c r="J8" s="116" t="s">
        <v>201</v>
      </c>
      <c r="K8" s="117">
        <v>5</v>
      </c>
      <c r="L8" s="118" t="s">
        <v>133</v>
      </c>
      <c r="M8" s="117">
        <v>6</v>
      </c>
    </row>
    <row r="9" spans="1:13">
      <c r="A9" s="116" t="s">
        <v>339</v>
      </c>
      <c r="B9" s="117">
        <v>5.5</v>
      </c>
      <c r="C9" s="118" t="s">
        <v>494</v>
      </c>
      <c r="D9" s="117">
        <v>7.5</v>
      </c>
      <c r="F9" s="95" t="s">
        <v>530</v>
      </c>
      <c r="H9" s="95"/>
      <c r="J9" s="116" t="s">
        <v>369</v>
      </c>
      <c r="K9" s="117">
        <v>9</v>
      </c>
      <c r="L9" s="118" t="s">
        <v>106</v>
      </c>
      <c r="M9" s="117">
        <v>6</v>
      </c>
    </row>
    <row r="10" spans="1:13">
      <c r="A10" s="116" t="s">
        <v>73</v>
      </c>
      <c r="B10" s="117">
        <v>8</v>
      </c>
      <c r="C10" s="118" t="s">
        <v>447</v>
      </c>
      <c r="D10" s="117">
        <v>5</v>
      </c>
      <c r="F10" s="95" t="s">
        <v>506</v>
      </c>
      <c r="H10" s="95"/>
      <c r="J10" s="116" t="s">
        <v>101</v>
      </c>
      <c r="K10" s="117">
        <v>9.5</v>
      </c>
      <c r="L10" s="118" t="s">
        <v>306</v>
      </c>
      <c r="M10" s="117">
        <v>5.5</v>
      </c>
    </row>
    <row r="11" spans="1:13">
      <c r="A11" s="116" t="s">
        <v>256</v>
      </c>
      <c r="B11" s="117">
        <v>5</v>
      </c>
      <c r="C11" s="118" t="s">
        <v>211</v>
      </c>
      <c r="D11" s="117">
        <v>8</v>
      </c>
      <c r="F11" s="95" t="s">
        <v>533</v>
      </c>
      <c r="H11" s="95"/>
      <c r="J11" s="116" t="s">
        <v>284</v>
      </c>
      <c r="K11" s="117">
        <v>5</v>
      </c>
      <c r="L11" s="118" t="s">
        <v>462</v>
      </c>
      <c r="M11" s="117">
        <v>7</v>
      </c>
    </row>
    <row r="12" spans="1:13">
      <c r="A12" s="116" t="s">
        <v>83</v>
      </c>
      <c r="B12" s="117">
        <v>10</v>
      </c>
      <c r="C12" s="118" t="s">
        <v>208</v>
      </c>
      <c r="D12" s="117">
        <v>10</v>
      </c>
      <c r="F12" s="95" t="s">
        <v>534</v>
      </c>
      <c r="H12" s="95"/>
      <c r="J12" s="72" t="s">
        <v>267</v>
      </c>
      <c r="K12" s="73">
        <v>0</v>
      </c>
      <c r="L12" s="72" t="s">
        <v>218</v>
      </c>
      <c r="M12" s="73">
        <v>5</v>
      </c>
    </row>
    <row r="13" spans="1:13">
      <c r="A13" s="116" t="s">
        <v>341</v>
      </c>
      <c r="B13" s="117">
        <v>7</v>
      </c>
      <c r="C13" s="118" t="s">
        <v>377</v>
      </c>
      <c r="D13" s="117">
        <v>6.5</v>
      </c>
      <c r="F13" s="95" t="s">
        <v>535</v>
      </c>
      <c r="H13" s="95"/>
      <c r="J13" s="72" t="s">
        <v>381</v>
      </c>
      <c r="K13" s="73">
        <v>0</v>
      </c>
      <c r="L13" s="72" t="s">
        <v>328</v>
      </c>
      <c r="M13" s="73">
        <v>0</v>
      </c>
    </row>
    <row r="14" spans="1:13">
      <c r="A14" s="116" t="s">
        <v>373</v>
      </c>
      <c r="B14" s="117">
        <v>13</v>
      </c>
      <c r="C14" s="118" t="s">
        <v>179</v>
      </c>
      <c r="D14" s="117">
        <v>6</v>
      </c>
      <c r="F14" s="95" t="s">
        <v>536</v>
      </c>
      <c r="H14" s="95"/>
      <c r="J14" s="72" t="s">
        <v>278</v>
      </c>
      <c r="K14" s="73">
        <v>5</v>
      </c>
      <c r="L14" s="118" t="s">
        <v>190</v>
      </c>
      <c r="M14" s="117">
        <v>2</v>
      </c>
    </row>
    <row r="15" spans="1:13">
      <c r="A15" s="116" t="s">
        <v>282</v>
      </c>
      <c r="B15" s="117">
        <v>15</v>
      </c>
      <c r="C15" s="118" t="s">
        <v>277</v>
      </c>
      <c r="D15" s="117">
        <v>4.5</v>
      </c>
      <c r="F15" s="95" t="s">
        <v>537</v>
      </c>
      <c r="H15" s="95"/>
      <c r="J15" s="116" t="s">
        <v>353</v>
      </c>
      <c r="K15" s="117">
        <v>6.5</v>
      </c>
      <c r="L15" s="118" t="s">
        <v>176</v>
      </c>
      <c r="M15" s="117">
        <v>5</v>
      </c>
    </row>
    <row r="16" spans="1:13" ht="15" thickBot="1">
      <c r="A16" s="119" t="s">
        <v>304</v>
      </c>
      <c r="B16" s="120">
        <v>9.5</v>
      </c>
      <c r="C16" s="121" t="s">
        <v>109</v>
      </c>
      <c r="D16" s="120">
        <v>6</v>
      </c>
      <c r="F16" s="95" t="s">
        <v>538</v>
      </c>
      <c r="H16" s="95"/>
      <c r="J16" s="119" t="s">
        <v>188</v>
      </c>
      <c r="K16" s="120">
        <v>6</v>
      </c>
      <c r="L16" s="121" t="s">
        <v>291</v>
      </c>
      <c r="M16" s="120">
        <v>8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522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95</v>
      </c>
      <c r="C18" s="82"/>
      <c r="D18" s="124">
        <f>SUM(D6:D17)</f>
        <v>78.5</v>
      </c>
      <c r="F18" s="95" t="s">
        <v>539</v>
      </c>
      <c r="H18" s="95"/>
      <c r="J18" s="82"/>
      <c r="K18" s="124">
        <f>SUM(K6:K17)</f>
        <v>56</v>
      </c>
      <c r="L18" s="82"/>
      <c r="M18" s="124">
        <f>SUM(M6:M17)</f>
        <v>59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540</v>
      </c>
      <c r="J19" s="125" t="s">
        <v>14</v>
      </c>
      <c r="K19" s="82"/>
      <c r="L19" s="125" t="s">
        <v>14</v>
      </c>
      <c r="M19" s="82"/>
    </row>
    <row r="20" spans="1:13">
      <c r="A20" s="126" t="s">
        <v>120</v>
      </c>
      <c r="B20" s="114">
        <v>8.5</v>
      </c>
      <c r="C20" s="127" t="s">
        <v>66</v>
      </c>
      <c r="D20" s="114">
        <v>7.5</v>
      </c>
      <c r="F20" s="95" t="s">
        <v>541</v>
      </c>
      <c r="J20" s="126" t="s">
        <v>194</v>
      </c>
      <c r="K20" s="114">
        <v>3.5</v>
      </c>
      <c r="L20" s="127" t="s">
        <v>117</v>
      </c>
      <c r="M20" s="114">
        <v>5</v>
      </c>
    </row>
    <row r="21" spans="1:13">
      <c r="A21" s="74" t="s">
        <v>371</v>
      </c>
      <c r="B21" s="75">
        <v>6</v>
      </c>
      <c r="C21" s="129" t="s">
        <v>238</v>
      </c>
      <c r="D21" s="117">
        <v>4.5</v>
      </c>
      <c r="F21" s="95" t="s">
        <v>542</v>
      </c>
      <c r="H21" s="95"/>
      <c r="J21" s="74" t="s">
        <v>332</v>
      </c>
      <c r="K21" s="75">
        <v>5.5</v>
      </c>
      <c r="L21" s="129" t="s">
        <v>116</v>
      </c>
      <c r="M21" s="117" t="s">
        <v>475</v>
      </c>
    </row>
    <row r="22" spans="1:13">
      <c r="A22" s="128" t="s">
        <v>499</v>
      </c>
      <c r="B22" s="117">
        <v>5.5</v>
      </c>
      <c r="C22" s="129" t="s">
        <v>198</v>
      </c>
      <c r="D22" s="117">
        <v>6</v>
      </c>
      <c r="F22" s="95" t="s">
        <v>543</v>
      </c>
      <c r="H22" s="95"/>
      <c r="J22" s="128" t="s">
        <v>219</v>
      </c>
      <c r="K22" s="117" t="s">
        <v>475</v>
      </c>
      <c r="L22" s="129" t="s">
        <v>418</v>
      </c>
      <c r="M22" s="117" t="s">
        <v>475</v>
      </c>
    </row>
    <row r="23" spans="1:13">
      <c r="A23" s="128" t="s">
        <v>383</v>
      </c>
      <c r="B23" s="117" t="s">
        <v>475</v>
      </c>
      <c r="C23" s="129" t="s">
        <v>243</v>
      </c>
      <c r="D23" s="117">
        <v>5</v>
      </c>
      <c r="F23" s="95" t="s">
        <v>544</v>
      </c>
      <c r="H23" s="95"/>
      <c r="J23" s="128" t="s">
        <v>502</v>
      </c>
      <c r="K23" s="117">
        <v>5</v>
      </c>
      <c r="L23" s="129" t="s">
        <v>241</v>
      </c>
      <c r="M23" s="117" t="s">
        <v>475</v>
      </c>
    </row>
    <row r="24" spans="1:13">
      <c r="A24" s="128" t="s">
        <v>217</v>
      </c>
      <c r="B24" s="117">
        <v>6</v>
      </c>
      <c r="C24" s="129" t="s">
        <v>187</v>
      </c>
      <c r="D24" s="130">
        <v>7</v>
      </c>
      <c r="F24" s="95" t="s">
        <v>545</v>
      </c>
      <c r="H24" s="95"/>
      <c r="J24" s="128" t="s">
        <v>263</v>
      </c>
      <c r="K24" s="117" t="s">
        <v>475</v>
      </c>
      <c r="L24" s="74" t="s">
        <v>357</v>
      </c>
      <c r="M24" s="75">
        <v>5</v>
      </c>
    </row>
    <row r="25" spans="1:13">
      <c r="A25" s="128" t="s">
        <v>184</v>
      </c>
      <c r="B25" s="117">
        <v>5</v>
      </c>
      <c r="C25" s="129" t="s">
        <v>407</v>
      </c>
      <c r="D25" s="117">
        <v>5.5</v>
      </c>
      <c r="F25" s="95" t="s">
        <v>546</v>
      </c>
      <c r="H25" s="95"/>
      <c r="J25" s="128" t="s">
        <v>104</v>
      </c>
      <c r="K25" s="117" t="s">
        <v>475</v>
      </c>
      <c r="L25" s="129" t="s">
        <v>385</v>
      </c>
      <c r="M25" s="117" t="s">
        <v>475</v>
      </c>
    </row>
    <row r="26" spans="1:13">
      <c r="A26" s="128" t="s">
        <v>47</v>
      </c>
      <c r="B26" s="117">
        <v>5</v>
      </c>
      <c r="C26" s="129" t="s">
        <v>348</v>
      </c>
      <c r="D26" s="117">
        <v>5</v>
      </c>
      <c r="F26" s="95" t="s">
        <v>547</v>
      </c>
      <c r="H26" s="95"/>
      <c r="J26" s="128" t="s">
        <v>220</v>
      </c>
      <c r="K26" s="117" t="s">
        <v>475</v>
      </c>
      <c r="L26" s="129" t="s">
        <v>251</v>
      </c>
      <c r="M26" s="117" t="s">
        <v>475</v>
      </c>
    </row>
    <row r="27" spans="1:13">
      <c r="A27" s="128" t="s">
        <v>70</v>
      </c>
      <c r="B27" s="117" t="s">
        <v>475</v>
      </c>
      <c r="C27" s="129" t="s">
        <v>285</v>
      </c>
      <c r="D27" s="117">
        <v>14</v>
      </c>
      <c r="F27" s="95" t="s">
        <v>548</v>
      </c>
      <c r="H27" s="95"/>
      <c r="J27" s="128" t="s">
        <v>345</v>
      </c>
      <c r="K27" s="117" t="s">
        <v>475</v>
      </c>
      <c r="L27" s="129" t="s">
        <v>272</v>
      </c>
      <c r="M27" s="117" t="s">
        <v>475</v>
      </c>
    </row>
    <row r="28" spans="1:13">
      <c r="A28" s="128" t="s">
        <v>268</v>
      </c>
      <c r="B28" s="117">
        <v>5</v>
      </c>
      <c r="C28" s="129" t="s">
        <v>347</v>
      </c>
      <c r="D28" s="130">
        <v>5</v>
      </c>
      <c r="F28" s="95" t="s">
        <v>514</v>
      </c>
      <c r="H28" s="95"/>
      <c r="J28" s="128" t="s">
        <v>296</v>
      </c>
      <c r="K28" s="117" t="s">
        <v>475</v>
      </c>
      <c r="L28" s="129" t="s">
        <v>417</v>
      </c>
      <c r="M28" s="117">
        <v>5</v>
      </c>
    </row>
    <row r="29" spans="1:13" ht="15" thickBot="1">
      <c r="A29" s="131" t="s">
        <v>402</v>
      </c>
      <c r="B29" s="120">
        <v>5.5</v>
      </c>
      <c r="C29" s="132" t="s">
        <v>524</v>
      </c>
      <c r="D29" s="120" t="s">
        <v>475</v>
      </c>
      <c r="F29" s="95" t="s">
        <v>549</v>
      </c>
      <c r="H29" s="95"/>
      <c r="J29" s="134" t="s">
        <v>143</v>
      </c>
      <c r="K29" s="135">
        <v>5</v>
      </c>
      <c r="L29" s="132" t="s">
        <v>372</v>
      </c>
      <c r="M29" s="120" t="s">
        <v>475</v>
      </c>
    </row>
    <row r="30" spans="1:13" ht="15">
      <c r="A30" s="31"/>
      <c r="F30" s="95"/>
      <c r="H30" s="95"/>
    </row>
    <row r="32" spans="1:13" ht="15" thickBot="1"/>
    <row r="33" spans="1:15" ht="21" thickBot="1">
      <c r="A33" s="183" t="s">
        <v>13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3" t="s">
        <v>528</v>
      </c>
      <c r="B36" s="114">
        <v>6</v>
      </c>
      <c r="C36" s="115" t="s">
        <v>82</v>
      </c>
      <c r="D36" s="114">
        <v>7</v>
      </c>
      <c r="F36" s="95"/>
      <c r="J36" s="113" t="s">
        <v>135</v>
      </c>
      <c r="K36" s="114">
        <v>6</v>
      </c>
      <c r="L36" s="115" t="s">
        <v>233</v>
      </c>
      <c r="M36" s="114">
        <v>4</v>
      </c>
      <c r="O36" s="95"/>
    </row>
    <row r="37" spans="1:15">
      <c r="A37" s="116" t="s">
        <v>335</v>
      </c>
      <c r="B37" s="117">
        <v>5.5</v>
      </c>
      <c r="C37" s="118" t="s">
        <v>123</v>
      </c>
      <c r="D37" s="117">
        <v>6.5</v>
      </c>
      <c r="F37" s="95"/>
      <c r="J37" s="116" t="s">
        <v>148</v>
      </c>
      <c r="K37" s="117">
        <v>5.5</v>
      </c>
      <c r="L37" s="118" t="s">
        <v>107</v>
      </c>
      <c r="M37" s="117">
        <v>5.5</v>
      </c>
      <c r="O37" s="95"/>
    </row>
    <row r="38" spans="1:15">
      <c r="A38" s="116" t="s">
        <v>225</v>
      </c>
      <c r="B38" s="117">
        <v>5</v>
      </c>
      <c r="C38" s="118" t="s">
        <v>227</v>
      </c>
      <c r="D38" s="117">
        <v>6</v>
      </c>
      <c r="F38" s="95"/>
      <c r="J38" s="72" t="s">
        <v>230</v>
      </c>
      <c r="K38" s="73">
        <v>0</v>
      </c>
      <c r="L38" s="118" t="s">
        <v>124</v>
      </c>
      <c r="M38" s="117">
        <v>6</v>
      </c>
      <c r="O38" s="95"/>
    </row>
    <row r="39" spans="1:15">
      <c r="A39" s="116" t="s">
        <v>394</v>
      </c>
      <c r="B39" s="117">
        <v>6</v>
      </c>
      <c r="C39" s="118" t="s">
        <v>206</v>
      </c>
      <c r="D39" s="117">
        <v>5.5</v>
      </c>
      <c r="F39" s="95"/>
      <c r="J39" s="116" t="s">
        <v>239</v>
      </c>
      <c r="K39" s="117">
        <v>6</v>
      </c>
      <c r="L39" s="118" t="s">
        <v>129</v>
      </c>
      <c r="M39" s="117">
        <v>6</v>
      </c>
      <c r="O39" s="95"/>
    </row>
    <row r="40" spans="1:15">
      <c r="A40" s="116" t="s">
        <v>159</v>
      </c>
      <c r="B40" s="117">
        <v>5</v>
      </c>
      <c r="C40" s="72" t="s">
        <v>87</v>
      </c>
      <c r="D40" s="73">
        <v>8</v>
      </c>
      <c r="F40" s="95"/>
      <c r="J40" s="116" t="s">
        <v>209</v>
      </c>
      <c r="K40" s="117">
        <v>6</v>
      </c>
      <c r="L40" s="118" t="s">
        <v>397</v>
      </c>
      <c r="M40" s="117">
        <v>8.5</v>
      </c>
      <c r="O40" s="95"/>
    </row>
    <row r="41" spans="1:15">
      <c r="A41" s="116" t="s">
        <v>457</v>
      </c>
      <c r="B41" s="117">
        <v>8</v>
      </c>
      <c r="C41" s="118" t="s">
        <v>299</v>
      </c>
      <c r="D41" s="117">
        <v>7.5</v>
      </c>
      <c r="F41" s="95"/>
      <c r="J41" s="116" t="s">
        <v>288</v>
      </c>
      <c r="K41" s="117">
        <v>11.5</v>
      </c>
      <c r="L41" s="118" t="s">
        <v>252</v>
      </c>
      <c r="M41" s="117">
        <v>7</v>
      </c>
      <c r="O41" s="95"/>
    </row>
    <row r="42" spans="1:15">
      <c r="A42" s="116" t="s">
        <v>91</v>
      </c>
      <c r="B42" s="117">
        <v>6</v>
      </c>
      <c r="C42" s="118" t="s">
        <v>446</v>
      </c>
      <c r="D42" s="117">
        <v>5</v>
      </c>
      <c r="F42" s="95"/>
      <c r="J42" s="116" t="s">
        <v>76</v>
      </c>
      <c r="K42" s="117">
        <v>9.5</v>
      </c>
      <c r="L42" s="118" t="s">
        <v>72</v>
      </c>
      <c r="M42" s="117">
        <v>6.5</v>
      </c>
      <c r="O42" s="95"/>
    </row>
    <row r="43" spans="1:15">
      <c r="A43" s="116" t="s">
        <v>126</v>
      </c>
      <c r="B43" s="117">
        <v>6</v>
      </c>
      <c r="C43" s="118" t="s">
        <v>196</v>
      </c>
      <c r="D43" s="117">
        <v>6.5</v>
      </c>
      <c r="F43" s="95"/>
      <c r="J43" s="116" t="s">
        <v>360</v>
      </c>
      <c r="K43" s="117">
        <v>16.5</v>
      </c>
      <c r="L43" s="72" t="s">
        <v>300</v>
      </c>
      <c r="M43" s="73">
        <v>5.5</v>
      </c>
      <c r="O43" s="95"/>
    </row>
    <row r="44" spans="1:15">
      <c r="A44" s="116" t="s">
        <v>459</v>
      </c>
      <c r="B44" s="117">
        <v>6</v>
      </c>
      <c r="C44" s="118" t="s">
        <v>275</v>
      </c>
      <c r="D44" s="117">
        <v>10.5</v>
      </c>
      <c r="F44" s="95"/>
      <c r="J44" s="116" t="s">
        <v>301</v>
      </c>
      <c r="K44" s="117">
        <v>5</v>
      </c>
      <c r="L44" s="118" t="s">
        <v>64</v>
      </c>
      <c r="M44" s="117">
        <v>9.5</v>
      </c>
      <c r="O44" s="95"/>
    </row>
    <row r="45" spans="1:15">
      <c r="A45" s="116" t="s">
        <v>62</v>
      </c>
      <c r="B45" s="117">
        <v>11</v>
      </c>
      <c r="C45" s="118" t="s">
        <v>182</v>
      </c>
      <c r="D45" s="117">
        <v>5.5</v>
      </c>
      <c r="F45" s="95"/>
      <c r="J45" s="116" t="s">
        <v>325</v>
      </c>
      <c r="K45" s="117">
        <v>6</v>
      </c>
      <c r="L45" s="118" t="s">
        <v>80</v>
      </c>
      <c r="M45" s="117">
        <v>9.5</v>
      </c>
      <c r="O45" s="95"/>
    </row>
    <row r="46" spans="1:15" ht="15" thickBot="1">
      <c r="A46" s="119" t="s">
        <v>395</v>
      </c>
      <c r="B46" s="120">
        <v>5.5</v>
      </c>
      <c r="C46" s="121" t="s">
        <v>216</v>
      </c>
      <c r="D46" s="120">
        <v>13</v>
      </c>
      <c r="F46" s="95"/>
      <c r="J46" s="119" t="s">
        <v>163</v>
      </c>
      <c r="K46" s="120">
        <v>6.5</v>
      </c>
      <c r="L46" s="121" t="s">
        <v>379</v>
      </c>
      <c r="M46" s="120">
        <v>8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81</v>
      </c>
      <c r="J48" s="82"/>
      <c r="K48" s="124">
        <f>SUM(K36:K47)</f>
        <v>79.5</v>
      </c>
      <c r="L48" s="82"/>
      <c r="M48" s="124">
        <f>SUM(M36:M47)</f>
        <v>76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528</v>
      </c>
      <c r="B50" s="114">
        <v>6</v>
      </c>
      <c r="C50" s="127" t="s">
        <v>82</v>
      </c>
      <c r="D50" s="114">
        <v>7</v>
      </c>
      <c r="J50" s="126" t="s">
        <v>135</v>
      </c>
      <c r="K50" s="114">
        <v>6</v>
      </c>
      <c r="L50" s="127" t="s">
        <v>233</v>
      </c>
      <c r="M50" s="114">
        <v>4</v>
      </c>
      <c r="O50" s="95"/>
    </row>
    <row r="51" spans="1:15">
      <c r="A51" s="128" t="s">
        <v>529</v>
      </c>
      <c r="B51" s="117">
        <v>5.5</v>
      </c>
      <c r="C51" s="129" t="s">
        <v>408</v>
      </c>
      <c r="D51" s="117" t="s">
        <v>475</v>
      </c>
      <c r="J51" s="128" t="s">
        <v>329</v>
      </c>
      <c r="K51" s="117" t="s">
        <v>475</v>
      </c>
      <c r="L51" s="129" t="s">
        <v>223</v>
      </c>
      <c r="M51" s="117">
        <v>6</v>
      </c>
      <c r="O51" s="95"/>
    </row>
    <row r="52" spans="1:15">
      <c r="A52" s="128" t="s">
        <v>224</v>
      </c>
      <c r="B52" s="117">
        <v>5.5</v>
      </c>
      <c r="C52" s="129" t="s">
        <v>240</v>
      </c>
      <c r="D52" s="117">
        <v>6</v>
      </c>
      <c r="J52" s="128" t="s">
        <v>374</v>
      </c>
      <c r="K52" s="117" t="s">
        <v>475</v>
      </c>
      <c r="L52" s="129" t="s">
        <v>229</v>
      </c>
      <c r="M52" s="117">
        <v>6.5</v>
      </c>
      <c r="O52" s="95"/>
    </row>
    <row r="53" spans="1:15">
      <c r="A53" s="128" t="s">
        <v>456</v>
      </c>
      <c r="B53" s="117" t="s">
        <v>475</v>
      </c>
      <c r="C53" s="129" t="s">
        <v>334</v>
      </c>
      <c r="D53" s="117" t="s">
        <v>475</v>
      </c>
      <c r="J53" s="128" t="s">
        <v>376</v>
      </c>
      <c r="K53" s="117" t="s">
        <v>475</v>
      </c>
      <c r="L53" s="129" t="s">
        <v>122</v>
      </c>
      <c r="M53" s="117">
        <v>6</v>
      </c>
      <c r="O53" s="95"/>
    </row>
    <row r="54" spans="1:15">
      <c r="A54" s="128" t="s">
        <v>102</v>
      </c>
      <c r="B54" s="117">
        <v>5.5</v>
      </c>
      <c r="C54" s="74" t="s">
        <v>367</v>
      </c>
      <c r="D54" s="75">
        <v>8</v>
      </c>
      <c r="J54" s="128" t="s">
        <v>338</v>
      </c>
      <c r="K54" s="117">
        <v>6</v>
      </c>
      <c r="L54" s="129" t="s">
        <v>311</v>
      </c>
      <c r="M54" s="117" t="s">
        <v>475</v>
      </c>
      <c r="O54" s="95"/>
    </row>
    <row r="55" spans="1:15">
      <c r="A55" s="128" t="s">
        <v>98</v>
      </c>
      <c r="B55" s="117" t="s">
        <v>475</v>
      </c>
      <c r="C55" s="129" t="s">
        <v>271</v>
      </c>
      <c r="D55" s="117" t="s">
        <v>475</v>
      </c>
      <c r="J55" s="128" t="s">
        <v>358</v>
      </c>
      <c r="K55" s="117">
        <v>6</v>
      </c>
      <c r="L55" s="129" t="s">
        <v>423</v>
      </c>
      <c r="M55" s="117" t="s">
        <v>475</v>
      </c>
      <c r="O55" s="95"/>
    </row>
    <row r="56" spans="1:15">
      <c r="A56" s="128" t="s">
        <v>207</v>
      </c>
      <c r="B56" s="117" t="s">
        <v>475</v>
      </c>
      <c r="C56" s="129" t="s">
        <v>313</v>
      </c>
      <c r="D56" s="117" t="s">
        <v>475</v>
      </c>
      <c r="J56" s="128" t="s">
        <v>361</v>
      </c>
      <c r="K56" s="117" t="s">
        <v>475</v>
      </c>
      <c r="L56" s="74" t="s">
        <v>490</v>
      </c>
      <c r="M56" s="75">
        <v>5.5</v>
      </c>
      <c r="O56" s="95"/>
    </row>
    <row r="57" spans="1:15">
      <c r="A57" s="128" t="s">
        <v>153</v>
      </c>
      <c r="B57" s="117">
        <v>6.5</v>
      </c>
      <c r="C57" s="129" t="s">
        <v>262</v>
      </c>
      <c r="D57" s="117">
        <v>5</v>
      </c>
      <c r="J57" s="128" t="s">
        <v>391</v>
      </c>
      <c r="K57" s="117">
        <v>5</v>
      </c>
      <c r="L57" s="129" t="s">
        <v>111</v>
      </c>
      <c r="M57" s="117">
        <v>4.5</v>
      </c>
      <c r="O57" s="95"/>
    </row>
    <row r="58" spans="1:15">
      <c r="A58" s="128" t="s">
        <v>322</v>
      </c>
      <c r="B58" s="117">
        <v>6</v>
      </c>
      <c r="C58" s="129" t="s">
        <v>191</v>
      </c>
      <c r="D58" s="117">
        <v>6</v>
      </c>
      <c r="J58" s="128" t="s">
        <v>409</v>
      </c>
      <c r="K58" s="117" t="s">
        <v>475</v>
      </c>
      <c r="L58" s="129" t="s">
        <v>411</v>
      </c>
      <c r="M58" s="117">
        <v>5</v>
      </c>
    </row>
    <row r="59" spans="1:15" ht="15" thickBot="1">
      <c r="A59" s="131" t="s">
        <v>426</v>
      </c>
      <c r="B59" s="120" t="s">
        <v>475</v>
      </c>
      <c r="C59" s="132" t="s">
        <v>192</v>
      </c>
      <c r="D59" s="120">
        <v>6</v>
      </c>
      <c r="J59" s="131" t="s">
        <v>429</v>
      </c>
      <c r="K59" s="120" t="s">
        <v>475</v>
      </c>
      <c r="L59" s="132" t="s">
        <v>460</v>
      </c>
      <c r="M59" s="120" t="s">
        <v>475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3" t="s">
        <v>56</v>
      </c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5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3" t="s">
        <v>86</v>
      </c>
      <c r="B64" s="114">
        <v>2</v>
      </c>
      <c r="C64" s="115" t="s">
        <v>450</v>
      </c>
      <c r="D64" s="114">
        <v>6</v>
      </c>
      <c r="F64" s="98"/>
      <c r="G64" s="94"/>
      <c r="J64" s="113" t="s">
        <v>317</v>
      </c>
      <c r="K64" s="114">
        <v>3.5</v>
      </c>
      <c r="L64" s="115" t="s">
        <v>200</v>
      </c>
      <c r="M64" s="114">
        <v>7</v>
      </c>
    </row>
    <row r="65" spans="1:14" ht="15">
      <c r="A65" s="116" t="s">
        <v>125</v>
      </c>
      <c r="B65" s="117">
        <v>7</v>
      </c>
      <c r="C65" s="118" t="s">
        <v>97</v>
      </c>
      <c r="D65" s="117">
        <v>3</v>
      </c>
      <c r="F65" s="98"/>
      <c r="G65" s="94"/>
      <c r="J65" s="116" t="s">
        <v>443</v>
      </c>
      <c r="K65" s="117">
        <v>3</v>
      </c>
      <c r="L65" s="118" t="s">
        <v>470</v>
      </c>
      <c r="M65" s="117">
        <v>6</v>
      </c>
      <c r="N65" s="20"/>
    </row>
    <row r="66" spans="1:14" ht="15">
      <c r="A66" s="116" t="s">
        <v>346</v>
      </c>
      <c r="B66" s="117">
        <v>6.5</v>
      </c>
      <c r="C66" s="72" t="s">
        <v>318</v>
      </c>
      <c r="D66" s="73">
        <v>5.5</v>
      </c>
      <c r="F66" s="98"/>
      <c r="G66" s="94"/>
      <c r="J66" s="116" t="s">
        <v>527</v>
      </c>
      <c r="K66" s="117">
        <v>6</v>
      </c>
      <c r="L66" s="118" t="s">
        <v>469</v>
      </c>
      <c r="M66" s="117">
        <v>6</v>
      </c>
      <c r="N66" s="20"/>
    </row>
    <row r="67" spans="1:14" ht="15">
      <c r="A67" s="116" t="s">
        <v>204</v>
      </c>
      <c r="B67" s="117">
        <v>6</v>
      </c>
      <c r="C67" s="118" t="s">
        <v>154</v>
      </c>
      <c r="D67" s="117">
        <v>6</v>
      </c>
      <c r="F67" s="98"/>
      <c r="G67" s="94"/>
      <c r="J67" s="116" t="s">
        <v>103</v>
      </c>
      <c r="K67" s="117">
        <v>6.5</v>
      </c>
      <c r="L67" s="72" t="s">
        <v>141</v>
      </c>
      <c r="M67" s="73">
        <v>6.5</v>
      </c>
      <c r="N67" s="20"/>
    </row>
    <row r="68" spans="1:14" ht="15">
      <c r="A68" s="116" t="s">
        <v>142</v>
      </c>
      <c r="B68" s="117">
        <v>6.5</v>
      </c>
      <c r="C68" s="118" t="s">
        <v>336</v>
      </c>
      <c r="D68" s="117">
        <v>6</v>
      </c>
      <c r="F68" s="98"/>
      <c r="G68" s="94"/>
      <c r="J68" s="116" t="s">
        <v>89</v>
      </c>
      <c r="K68" s="117">
        <v>7.5</v>
      </c>
      <c r="L68" s="118" t="s">
        <v>532</v>
      </c>
      <c r="M68" s="117">
        <v>6</v>
      </c>
      <c r="N68" s="20"/>
    </row>
    <row r="69" spans="1:14" ht="15">
      <c r="A69" s="116" t="s">
        <v>180</v>
      </c>
      <c r="B69" s="117">
        <v>5.5</v>
      </c>
      <c r="C69" s="118" t="s">
        <v>451</v>
      </c>
      <c r="D69" s="117">
        <v>7.5</v>
      </c>
      <c r="F69" s="98"/>
      <c r="G69" s="94"/>
      <c r="J69" s="116" t="s">
        <v>293</v>
      </c>
      <c r="K69" s="117">
        <v>7</v>
      </c>
      <c r="L69" s="72" t="s">
        <v>213</v>
      </c>
      <c r="M69" s="73">
        <v>0</v>
      </c>
      <c r="N69" s="20"/>
    </row>
    <row r="70" spans="1:14" ht="15">
      <c r="A70" s="116" t="s">
        <v>130</v>
      </c>
      <c r="B70" s="117">
        <v>5</v>
      </c>
      <c r="C70" s="118" t="s">
        <v>271</v>
      </c>
      <c r="D70" s="117">
        <v>5.5</v>
      </c>
      <c r="F70" s="98"/>
      <c r="G70" s="94"/>
      <c r="J70" s="116" t="s">
        <v>157</v>
      </c>
      <c r="K70" s="117">
        <v>6</v>
      </c>
      <c r="L70" s="118" t="s">
        <v>399</v>
      </c>
      <c r="M70" s="117">
        <v>6.5</v>
      </c>
      <c r="N70" s="20"/>
    </row>
    <row r="71" spans="1:14" ht="15">
      <c r="A71" s="116" t="s">
        <v>257</v>
      </c>
      <c r="B71" s="117">
        <v>6</v>
      </c>
      <c r="C71" s="118" t="s">
        <v>71</v>
      </c>
      <c r="D71" s="117">
        <v>14</v>
      </c>
      <c r="F71" s="98"/>
      <c r="G71" s="94"/>
      <c r="J71" s="116" t="s">
        <v>316</v>
      </c>
      <c r="K71" s="117">
        <v>7</v>
      </c>
      <c r="L71" s="118" t="s">
        <v>259</v>
      </c>
      <c r="M71" s="117">
        <v>6.5</v>
      </c>
      <c r="N71" s="20"/>
    </row>
    <row r="72" spans="1:14" ht="15">
      <c r="A72" s="116" t="s">
        <v>67</v>
      </c>
      <c r="B72" s="117">
        <v>10</v>
      </c>
      <c r="C72" s="118" t="s">
        <v>63</v>
      </c>
      <c r="D72" s="117">
        <v>9.5</v>
      </c>
      <c r="F72" s="98"/>
      <c r="G72" s="94"/>
      <c r="J72" s="116" t="s">
        <v>281</v>
      </c>
      <c r="K72" s="117">
        <v>11.5</v>
      </c>
      <c r="L72" s="72" t="s">
        <v>289</v>
      </c>
      <c r="M72" s="73">
        <v>0</v>
      </c>
      <c r="N72" s="20"/>
    </row>
    <row r="73" spans="1:14" ht="15">
      <c r="A73" s="116" t="s">
        <v>287</v>
      </c>
      <c r="B73" s="117">
        <v>9.5</v>
      </c>
      <c r="C73" s="118" t="s">
        <v>280</v>
      </c>
      <c r="D73" s="117">
        <v>14.5</v>
      </c>
      <c r="F73" s="98"/>
      <c r="G73" s="94"/>
      <c r="J73" s="116" t="s">
        <v>84</v>
      </c>
      <c r="K73" s="117">
        <v>10</v>
      </c>
      <c r="L73" s="118" t="s">
        <v>65</v>
      </c>
      <c r="M73" s="117">
        <v>5.5</v>
      </c>
      <c r="N73" s="20"/>
    </row>
    <row r="74" spans="1:14" ht="16" thickBot="1">
      <c r="A74" s="119" t="s">
        <v>424</v>
      </c>
      <c r="B74" s="120">
        <v>7</v>
      </c>
      <c r="C74" s="121" t="s">
        <v>452</v>
      </c>
      <c r="D74" s="120">
        <v>5.5</v>
      </c>
      <c r="F74" s="98"/>
      <c r="G74" s="94"/>
      <c r="J74" s="119" t="s">
        <v>189</v>
      </c>
      <c r="K74" s="120">
        <v>6</v>
      </c>
      <c r="L74" s="121" t="s">
        <v>177</v>
      </c>
      <c r="M74" s="120">
        <v>6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</v>
      </c>
      <c r="C76" s="82"/>
      <c r="D76" s="124">
        <f>SUM(D64:D75)</f>
        <v>83</v>
      </c>
      <c r="J76" s="82"/>
      <c r="K76" s="124">
        <f>SUM(K64:K75)</f>
        <v>75</v>
      </c>
      <c r="L76" s="82"/>
      <c r="M76" s="124">
        <f>SUM(M64:M75)</f>
        <v>56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2</v>
      </c>
      <c r="C78" s="127" t="s">
        <v>450</v>
      </c>
      <c r="D78" s="114">
        <v>6</v>
      </c>
      <c r="J78" s="126" t="s">
        <v>317</v>
      </c>
      <c r="K78" s="114">
        <v>3.5</v>
      </c>
      <c r="L78" s="126" t="s">
        <v>200</v>
      </c>
      <c r="M78" s="136">
        <v>7</v>
      </c>
      <c r="N78" s="20"/>
    </row>
    <row r="79" spans="1:14">
      <c r="A79" s="128" t="s">
        <v>244</v>
      </c>
      <c r="B79" s="117">
        <v>5</v>
      </c>
      <c r="C79" s="74" t="s">
        <v>414</v>
      </c>
      <c r="D79" s="75">
        <v>5.5</v>
      </c>
      <c r="G79" s="94"/>
      <c r="J79" s="128" t="s">
        <v>203</v>
      </c>
      <c r="K79" s="117">
        <v>6</v>
      </c>
      <c r="L79" s="74" t="s">
        <v>132</v>
      </c>
      <c r="M79" s="75">
        <v>6.5</v>
      </c>
      <c r="N79" s="20"/>
    </row>
    <row r="80" spans="1:14">
      <c r="A80" s="128" t="s">
        <v>365</v>
      </c>
      <c r="B80" s="117">
        <v>9.5</v>
      </c>
      <c r="C80" s="129" t="s">
        <v>430</v>
      </c>
      <c r="D80" s="117" t="s">
        <v>475</v>
      </c>
      <c r="J80" s="128" t="s">
        <v>202</v>
      </c>
      <c r="K80" s="117">
        <v>5</v>
      </c>
      <c r="L80" s="128" t="s">
        <v>110</v>
      </c>
      <c r="M80" s="137">
        <v>6</v>
      </c>
      <c r="N80" s="20"/>
    </row>
    <row r="81" spans="1:17">
      <c r="A81" s="128" t="s">
        <v>368</v>
      </c>
      <c r="B81" s="117" t="s">
        <v>475</v>
      </c>
      <c r="C81" s="129" t="s">
        <v>422</v>
      </c>
      <c r="D81" s="117" t="s">
        <v>475</v>
      </c>
      <c r="G81" s="94"/>
      <c r="J81" s="128" t="s">
        <v>249</v>
      </c>
      <c r="K81" s="117" t="s">
        <v>475</v>
      </c>
      <c r="L81" s="128" t="s">
        <v>108</v>
      </c>
      <c r="M81" s="137" t="s">
        <v>475</v>
      </c>
      <c r="N81" s="20"/>
    </row>
    <row r="82" spans="1:17">
      <c r="A82" s="128" t="s">
        <v>298</v>
      </c>
      <c r="B82" s="117">
        <v>6</v>
      </c>
      <c r="C82" s="129" t="s">
        <v>99</v>
      </c>
      <c r="D82" s="117" t="s">
        <v>475</v>
      </c>
      <c r="G82" s="94"/>
      <c r="J82" s="128" t="s">
        <v>145</v>
      </c>
      <c r="K82" s="117">
        <v>9.5</v>
      </c>
      <c r="L82" s="128" t="s">
        <v>531</v>
      </c>
      <c r="M82" s="137" t="s">
        <v>475</v>
      </c>
      <c r="N82" s="20"/>
      <c r="Q82" s="6"/>
    </row>
    <row r="83" spans="1:17">
      <c r="A83" s="128" t="s">
        <v>393</v>
      </c>
      <c r="B83" s="117">
        <v>7.5</v>
      </c>
      <c r="C83" s="129"/>
      <c r="D83" s="117"/>
      <c r="G83" s="94"/>
      <c r="J83" s="128" t="s">
        <v>351</v>
      </c>
      <c r="K83" s="117">
        <v>6</v>
      </c>
      <c r="L83" s="128" t="s">
        <v>342</v>
      </c>
      <c r="M83" s="137" t="s">
        <v>475</v>
      </c>
      <c r="N83" s="20"/>
      <c r="Q83" s="6"/>
    </row>
    <row r="84" spans="1:17">
      <c r="A84" s="128" t="s">
        <v>273</v>
      </c>
      <c r="B84" s="117">
        <v>10</v>
      </c>
      <c r="C84" s="129" t="s">
        <v>258</v>
      </c>
      <c r="D84" s="117">
        <v>5</v>
      </c>
      <c r="G84" s="94"/>
      <c r="J84" s="128" t="s">
        <v>113</v>
      </c>
      <c r="K84" s="117">
        <v>5.5</v>
      </c>
      <c r="L84" s="2" t="s">
        <v>195</v>
      </c>
      <c r="M84" s="40" t="s">
        <v>475</v>
      </c>
      <c r="N84" s="20"/>
      <c r="Q84" s="6"/>
    </row>
    <row r="85" spans="1:17">
      <c r="A85" s="128" t="s">
        <v>193</v>
      </c>
      <c r="B85" s="117" t="s">
        <v>475</v>
      </c>
      <c r="C85" s="129" t="s">
        <v>389</v>
      </c>
      <c r="D85" s="117">
        <v>9</v>
      </c>
      <c r="G85" s="94"/>
      <c r="J85" s="128" t="s">
        <v>404</v>
      </c>
      <c r="K85" s="117" t="s">
        <v>475</v>
      </c>
      <c r="L85" s="128" t="s">
        <v>474</v>
      </c>
      <c r="M85" s="137" t="s">
        <v>475</v>
      </c>
      <c r="N85" s="20"/>
      <c r="Q85" s="6"/>
    </row>
    <row r="86" spans="1:17">
      <c r="A86" s="128" t="s">
        <v>94</v>
      </c>
      <c r="B86" s="117" t="s">
        <v>475</v>
      </c>
      <c r="C86" s="129" t="s">
        <v>151</v>
      </c>
      <c r="D86" s="117" t="s">
        <v>475</v>
      </c>
      <c r="G86" s="94"/>
      <c r="J86" s="128" t="s">
        <v>398</v>
      </c>
      <c r="K86" s="117" t="s">
        <v>475</v>
      </c>
      <c r="L86" s="128"/>
      <c r="M86" s="137"/>
      <c r="N86" s="20"/>
      <c r="Q86" s="6"/>
    </row>
    <row r="87" spans="1:17" ht="15" thickBot="1">
      <c r="A87" s="131" t="s">
        <v>410</v>
      </c>
      <c r="B87" s="120">
        <v>6</v>
      </c>
      <c r="C87" s="132" t="s">
        <v>324</v>
      </c>
      <c r="D87" s="120" t="s">
        <v>475</v>
      </c>
      <c r="G87" s="94"/>
      <c r="J87" s="131" t="s">
        <v>178</v>
      </c>
      <c r="K87" s="120" t="s">
        <v>475</v>
      </c>
      <c r="L87" s="131"/>
      <c r="M87" s="140"/>
      <c r="N87" s="20"/>
      <c r="Q87" s="6"/>
    </row>
    <row r="88" spans="1:17" ht="15" thickBot="1">
      <c r="G88" s="94"/>
      <c r="N88" s="20"/>
      <c r="Q88" s="6"/>
    </row>
    <row r="89" spans="1:17" ht="21" thickBot="1">
      <c r="A89" s="183" t="s">
        <v>434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5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3" t="s">
        <v>330</v>
      </c>
      <c r="B92" s="114">
        <v>3</v>
      </c>
      <c r="C92" s="115" t="s">
        <v>79</v>
      </c>
      <c r="D92" s="114">
        <v>5</v>
      </c>
      <c r="G92" s="94"/>
      <c r="J92" s="113" t="s">
        <v>232</v>
      </c>
      <c r="K92" s="114">
        <v>2.5</v>
      </c>
      <c r="L92" s="113" t="s">
        <v>323</v>
      </c>
      <c r="M92" s="114">
        <v>6</v>
      </c>
    </row>
    <row r="93" spans="1:17">
      <c r="A93" s="116" t="s">
        <v>131</v>
      </c>
      <c r="B93" s="117">
        <v>6.5</v>
      </c>
      <c r="C93" s="118" t="s">
        <v>248</v>
      </c>
      <c r="D93" s="117">
        <v>5.5</v>
      </c>
      <c r="G93" s="94"/>
      <c r="J93" s="116" t="s">
        <v>96</v>
      </c>
      <c r="K93" s="117">
        <v>7</v>
      </c>
      <c r="L93" s="116" t="s">
        <v>186</v>
      </c>
      <c r="M93" s="117">
        <v>10</v>
      </c>
      <c r="N93" s="20"/>
    </row>
    <row r="94" spans="1:17">
      <c r="A94" s="72" t="s">
        <v>453</v>
      </c>
      <c r="B94" s="73">
        <v>6.5</v>
      </c>
      <c r="C94" s="118" t="s">
        <v>128</v>
      </c>
      <c r="D94" s="117">
        <v>8</v>
      </c>
      <c r="G94" s="94"/>
      <c r="J94" s="116" t="s">
        <v>119</v>
      </c>
      <c r="K94" s="117">
        <v>4</v>
      </c>
      <c r="L94" s="116" t="s">
        <v>246</v>
      </c>
      <c r="M94" s="117">
        <v>6.5</v>
      </c>
      <c r="N94" s="20"/>
    </row>
    <row r="95" spans="1:17">
      <c r="A95" s="116" t="s">
        <v>431</v>
      </c>
      <c r="B95" s="117">
        <v>5</v>
      </c>
      <c r="C95" s="72" t="s">
        <v>340</v>
      </c>
      <c r="D95" s="73">
        <v>6</v>
      </c>
      <c r="G95" s="94"/>
      <c r="J95" s="116" t="s">
        <v>525</v>
      </c>
      <c r="K95" s="117">
        <v>6</v>
      </c>
      <c r="L95" s="116" t="s">
        <v>197</v>
      </c>
      <c r="M95" s="117">
        <v>6</v>
      </c>
      <c r="N95" s="20"/>
    </row>
    <row r="96" spans="1:17">
      <c r="A96" s="116" t="s">
        <v>312</v>
      </c>
      <c r="B96" s="117">
        <v>6.5</v>
      </c>
      <c r="C96" s="118" t="s">
        <v>307</v>
      </c>
      <c r="D96" s="117">
        <v>6</v>
      </c>
      <c r="G96" s="94"/>
      <c r="J96" s="116" t="s">
        <v>81</v>
      </c>
      <c r="K96" s="117">
        <v>6.5</v>
      </c>
      <c r="L96" s="116" t="s">
        <v>77</v>
      </c>
      <c r="M96" s="117">
        <v>7.5</v>
      </c>
      <c r="N96" s="20"/>
    </row>
    <row r="97" spans="1:17">
      <c r="A97" s="116" t="s">
        <v>454</v>
      </c>
      <c r="B97" s="117">
        <v>5.5</v>
      </c>
      <c r="C97" s="118" t="s">
        <v>93</v>
      </c>
      <c r="D97" s="117">
        <v>6</v>
      </c>
      <c r="G97" s="94"/>
      <c r="J97" s="116" t="s">
        <v>90</v>
      </c>
      <c r="K97" s="117">
        <v>7</v>
      </c>
      <c r="L97" s="116" t="s">
        <v>390</v>
      </c>
      <c r="M97" s="117">
        <v>6.5</v>
      </c>
      <c r="N97" s="20"/>
    </row>
    <row r="98" spans="1:17">
      <c r="A98" s="116" t="s">
        <v>214</v>
      </c>
      <c r="B98" s="117">
        <v>6</v>
      </c>
      <c r="C98" s="118" t="s">
        <v>326</v>
      </c>
      <c r="D98" s="117">
        <v>7</v>
      </c>
      <c r="G98" s="94"/>
      <c r="J98" s="116" t="s">
        <v>309</v>
      </c>
      <c r="K98" s="117">
        <v>6.5</v>
      </c>
      <c r="L98" s="116" t="s">
        <v>183</v>
      </c>
      <c r="M98" s="117">
        <v>5</v>
      </c>
      <c r="N98" s="20"/>
    </row>
    <row r="99" spans="1:17">
      <c r="A99" s="116" t="s">
        <v>254</v>
      </c>
      <c r="B99" s="117">
        <v>6</v>
      </c>
      <c r="C99" s="118" t="s">
        <v>270</v>
      </c>
      <c r="D99" s="117">
        <v>5.5</v>
      </c>
      <c r="G99" s="94"/>
      <c r="J99" s="116" t="s">
        <v>260</v>
      </c>
      <c r="K99" s="117">
        <v>7</v>
      </c>
      <c r="L99" s="116" t="s">
        <v>319</v>
      </c>
      <c r="M99" s="117">
        <v>9.5</v>
      </c>
      <c r="N99" s="20"/>
    </row>
    <row r="100" spans="1:17">
      <c r="A100" s="72" t="s">
        <v>501</v>
      </c>
      <c r="B100" s="73">
        <v>8.5</v>
      </c>
      <c r="C100" s="118" t="s">
        <v>69</v>
      </c>
      <c r="D100" s="117">
        <v>6</v>
      </c>
      <c r="G100" s="94"/>
      <c r="J100" s="116" t="s">
        <v>172</v>
      </c>
      <c r="K100" s="117">
        <v>6.5</v>
      </c>
      <c r="L100" s="116" t="s">
        <v>68</v>
      </c>
      <c r="M100" s="117">
        <v>5.5</v>
      </c>
      <c r="N100" s="20"/>
    </row>
    <row r="101" spans="1:17">
      <c r="A101" s="116" t="s">
        <v>294</v>
      </c>
      <c r="B101" s="117">
        <v>5</v>
      </c>
      <c r="C101" s="118" t="s">
        <v>112</v>
      </c>
      <c r="D101" s="117">
        <v>8.5</v>
      </c>
      <c r="G101" s="94"/>
      <c r="J101" s="116" t="s">
        <v>85</v>
      </c>
      <c r="K101" s="117">
        <v>6.5</v>
      </c>
      <c r="L101" s="116" t="s">
        <v>78</v>
      </c>
      <c r="M101" s="117">
        <v>6</v>
      </c>
      <c r="N101" s="20"/>
    </row>
    <row r="102" spans="1:17" ht="15" thickBot="1">
      <c r="A102" s="119" t="s">
        <v>95</v>
      </c>
      <c r="B102" s="120">
        <v>6</v>
      </c>
      <c r="C102" s="121" t="s">
        <v>416</v>
      </c>
      <c r="D102" s="120">
        <v>10</v>
      </c>
      <c r="G102" s="94"/>
      <c r="J102" s="119" t="s">
        <v>158</v>
      </c>
      <c r="K102" s="120">
        <v>5.5</v>
      </c>
      <c r="L102" s="141" t="s">
        <v>302</v>
      </c>
      <c r="M102" s="138">
        <v>5.5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65.5</v>
      </c>
      <c r="C104" s="82"/>
      <c r="D104" s="124">
        <f>SUM(D92:D103)</f>
        <v>73.5</v>
      </c>
      <c r="J104" s="82"/>
      <c r="K104" s="124">
        <f>SUM(K92:K103)</f>
        <v>66</v>
      </c>
      <c r="L104" s="82"/>
      <c r="M104" s="124">
        <f>SUM(M92:M103)</f>
        <v>74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7" t="s">
        <v>330</v>
      </c>
      <c r="B106" s="114">
        <v>3</v>
      </c>
      <c r="C106" s="127" t="s">
        <v>79</v>
      </c>
      <c r="D106" s="114">
        <v>5</v>
      </c>
      <c r="J106" s="126" t="s">
        <v>232</v>
      </c>
      <c r="K106" s="114">
        <v>2.5</v>
      </c>
      <c r="L106" s="127" t="s">
        <v>323</v>
      </c>
      <c r="M106" s="114">
        <v>6</v>
      </c>
      <c r="N106" s="20"/>
    </row>
    <row r="107" spans="1:17">
      <c r="A107" s="74" t="s">
        <v>413</v>
      </c>
      <c r="B107" s="75">
        <v>6.5</v>
      </c>
      <c r="C107" s="74" t="s">
        <v>212</v>
      </c>
      <c r="D107" s="75">
        <v>6</v>
      </c>
      <c r="G107" s="94"/>
      <c r="J107" s="128" t="s">
        <v>210</v>
      </c>
      <c r="K107" s="117">
        <v>5</v>
      </c>
      <c r="L107" s="129" t="s">
        <v>468</v>
      </c>
      <c r="M107" s="117">
        <v>6</v>
      </c>
      <c r="N107" s="20"/>
    </row>
    <row r="108" spans="1:17">
      <c r="A108" s="129" t="s">
        <v>419</v>
      </c>
      <c r="B108" s="117" t="s">
        <v>475</v>
      </c>
      <c r="C108" s="129" t="s">
        <v>441</v>
      </c>
      <c r="D108" s="117">
        <v>5</v>
      </c>
      <c r="J108" s="128" t="s">
        <v>526</v>
      </c>
      <c r="K108" s="117" t="s">
        <v>475</v>
      </c>
      <c r="L108" s="129" t="s">
        <v>364</v>
      </c>
      <c r="M108" s="117">
        <v>6</v>
      </c>
      <c r="N108" s="20"/>
    </row>
    <row r="109" spans="1:17">
      <c r="A109" s="129" t="s">
        <v>105</v>
      </c>
      <c r="B109" s="117" t="s">
        <v>475</v>
      </c>
      <c r="C109" s="129" t="s">
        <v>121</v>
      </c>
      <c r="D109" s="117" t="s">
        <v>475</v>
      </c>
      <c r="G109" s="94"/>
      <c r="J109" s="128" t="s">
        <v>228</v>
      </c>
      <c r="K109" s="117">
        <v>6</v>
      </c>
      <c r="L109" s="129" t="s">
        <v>221</v>
      </c>
      <c r="M109" s="117">
        <v>6.5</v>
      </c>
      <c r="N109" s="20"/>
    </row>
    <row r="110" spans="1:17">
      <c r="A110" s="129" t="s">
        <v>350</v>
      </c>
      <c r="B110" s="117">
        <v>4</v>
      </c>
      <c r="C110" s="129" t="s">
        <v>305</v>
      </c>
      <c r="D110" s="117">
        <v>5.5</v>
      </c>
      <c r="G110" s="94"/>
      <c r="J110" s="128" t="s">
        <v>92</v>
      </c>
      <c r="K110" s="130">
        <v>5</v>
      </c>
      <c r="L110" s="129" t="s">
        <v>199</v>
      </c>
      <c r="M110" s="117">
        <v>6</v>
      </c>
      <c r="N110" s="20"/>
      <c r="Q110" s="6"/>
    </row>
    <row r="111" spans="1:17">
      <c r="A111" s="129" t="s">
        <v>261</v>
      </c>
      <c r="B111" s="117" t="s">
        <v>475</v>
      </c>
      <c r="C111" s="129" t="s">
        <v>292</v>
      </c>
      <c r="D111" s="117">
        <v>6</v>
      </c>
      <c r="G111" s="94"/>
      <c r="J111" s="128" t="s">
        <v>315</v>
      </c>
      <c r="K111" s="117">
        <v>5</v>
      </c>
      <c r="L111" s="129" t="s">
        <v>467</v>
      </c>
      <c r="M111" s="117">
        <v>6.5</v>
      </c>
      <c r="N111" s="20"/>
      <c r="Q111" s="6"/>
    </row>
    <row r="112" spans="1:17">
      <c r="A112" s="129"/>
      <c r="B112" s="117"/>
      <c r="C112" s="129" t="s">
        <v>401</v>
      </c>
      <c r="D112" s="117">
        <v>6</v>
      </c>
      <c r="G112" s="94"/>
      <c r="J112" s="128" t="s">
        <v>403</v>
      </c>
      <c r="K112" s="117">
        <v>5.5</v>
      </c>
      <c r="L112" s="129" t="s">
        <v>406</v>
      </c>
      <c r="M112" s="117">
        <v>6</v>
      </c>
      <c r="N112" s="20"/>
      <c r="Q112" s="6"/>
    </row>
    <row r="113" spans="1:17">
      <c r="A113" s="74" t="s">
        <v>156</v>
      </c>
      <c r="B113" s="75">
        <v>8.5</v>
      </c>
      <c r="C113" s="129" t="s">
        <v>192</v>
      </c>
      <c r="D113" s="117" t="s">
        <v>475</v>
      </c>
      <c r="G113" s="94"/>
      <c r="J113" s="128" t="s">
        <v>269</v>
      </c>
      <c r="K113" s="117">
        <v>10</v>
      </c>
      <c r="L113" s="74" t="s">
        <v>88</v>
      </c>
      <c r="M113" s="75">
        <v>5.5</v>
      </c>
      <c r="N113" s="20"/>
      <c r="Q113" s="6"/>
    </row>
    <row r="114" spans="1:17">
      <c r="A114" s="129" t="s">
        <v>310</v>
      </c>
      <c r="B114" s="117">
        <v>6</v>
      </c>
      <c r="C114" s="129" t="s">
        <v>356</v>
      </c>
      <c r="D114" s="117" t="s">
        <v>475</v>
      </c>
      <c r="G114" s="94"/>
      <c r="J114" s="128" t="s">
        <v>382</v>
      </c>
      <c r="K114" s="117" t="s">
        <v>475</v>
      </c>
      <c r="L114" s="129" t="s">
        <v>380</v>
      </c>
      <c r="M114" s="117">
        <v>6</v>
      </c>
      <c r="N114" s="20"/>
      <c r="Q114" s="6"/>
    </row>
    <row r="115" spans="1:17" ht="15" thickBot="1">
      <c r="A115" s="132" t="s">
        <v>343</v>
      </c>
      <c r="B115" s="120">
        <v>7</v>
      </c>
      <c r="C115" s="132" t="s">
        <v>433</v>
      </c>
      <c r="D115" s="120" t="s">
        <v>475</v>
      </c>
      <c r="G115" s="94"/>
      <c r="J115" s="131" t="s">
        <v>415</v>
      </c>
      <c r="K115" s="120" t="s">
        <v>475</v>
      </c>
      <c r="L115" s="132" t="s">
        <v>75</v>
      </c>
      <c r="M115" s="120" t="s">
        <v>475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6" t="s">
        <v>5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8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194</v>
      </c>
      <c r="M6" s="39">
        <v>1.5</v>
      </c>
    </row>
    <row r="7" spans="1:13">
      <c r="A7" s="9" t="s">
        <v>494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369</v>
      </c>
      <c r="M7" s="40">
        <v>6</v>
      </c>
    </row>
    <row r="8" spans="1:13">
      <c r="A8" s="9" t="s">
        <v>150</v>
      </c>
      <c r="B8" s="40">
        <v>6.5</v>
      </c>
      <c r="C8" s="9" t="s">
        <v>355</v>
      </c>
      <c r="D8" s="40">
        <v>6</v>
      </c>
      <c r="F8" t="s">
        <v>155</v>
      </c>
      <c r="J8" s="9" t="s">
        <v>327</v>
      </c>
      <c r="K8" s="40">
        <v>5</v>
      </c>
      <c r="L8" s="72" t="s">
        <v>420</v>
      </c>
      <c r="M8" s="73">
        <v>5.5</v>
      </c>
    </row>
    <row r="9" spans="1:13">
      <c r="A9" s="9" t="s">
        <v>114</v>
      </c>
      <c r="B9" s="40">
        <v>7.5</v>
      </c>
      <c r="C9" s="9" t="s">
        <v>371</v>
      </c>
      <c r="D9" s="40">
        <v>5</v>
      </c>
      <c r="F9" t="s">
        <v>557</v>
      </c>
      <c r="J9" s="9" t="s">
        <v>116</v>
      </c>
      <c r="K9" s="40">
        <v>6.5</v>
      </c>
      <c r="L9" s="72" t="s">
        <v>412</v>
      </c>
      <c r="M9" s="73">
        <v>6</v>
      </c>
    </row>
    <row r="10" spans="1:13">
      <c r="A10" s="9" t="s">
        <v>447</v>
      </c>
      <c r="B10" s="32">
        <v>6</v>
      </c>
      <c r="C10" s="9" t="s">
        <v>73</v>
      </c>
      <c r="D10" s="32">
        <v>6</v>
      </c>
      <c r="F10" t="s">
        <v>558</v>
      </c>
      <c r="J10" s="9" t="s">
        <v>328</v>
      </c>
      <c r="K10" s="32">
        <v>6.5</v>
      </c>
      <c r="L10" s="9" t="s">
        <v>284</v>
      </c>
      <c r="M10" s="32">
        <v>6</v>
      </c>
    </row>
    <row r="11" spans="1:13">
      <c r="A11" s="72" t="s">
        <v>208</v>
      </c>
      <c r="B11" s="73">
        <v>13.5</v>
      </c>
      <c r="C11" s="9" t="s">
        <v>256</v>
      </c>
      <c r="D11" s="40">
        <v>6</v>
      </c>
      <c r="F11" t="s">
        <v>559</v>
      </c>
      <c r="J11" s="9" t="s">
        <v>306</v>
      </c>
      <c r="K11" s="40">
        <v>6</v>
      </c>
      <c r="L11" s="9" t="s">
        <v>101</v>
      </c>
      <c r="M11" s="40">
        <v>6</v>
      </c>
    </row>
    <row r="12" spans="1:13">
      <c r="A12" s="9" t="s">
        <v>211</v>
      </c>
      <c r="B12" s="40">
        <v>6</v>
      </c>
      <c r="C12" s="9" t="s">
        <v>83</v>
      </c>
      <c r="D12" s="40">
        <v>10</v>
      </c>
      <c r="F12" t="s">
        <v>560</v>
      </c>
      <c r="J12" s="9" t="s">
        <v>552</v>
      </c>
      <c r="K12" s="40">
        <v>14</v>
      </c>
      <c r="L12" s="72" t="s">
        <v>267</v>
      </c>
      <c r="M12" s="73">
        <v>5.5</v>
      </c>
    </row>
    <row r="13" spans="1:13">
      <c r="A13" s="9" t="s">
        <v>187</v>
      </c>
      <c r="B13" s="40">
        <v>10</v>
      </c>
      <c r="C13" s="9" t="s">
        <v>373</v>
      </c>
      <c r="D13" s="40">
        <v>6</v>
      </c>
      <c r="F13" t="s">
        <v>561</v>
      </c>
      <c r="J13" s="72" t="s">
        <v>218</v>
      </c>
      <c r="K13" s="73">
        <v>6</v>
      </c>
      <c r="L13" s="9" t="s">
        <v>381</v>
      </c>
      <c r="M13" s="40">
        <v>6.5</v>
      </c>
    </row>
    <row r="14" spans="1:13">
      <c r="A14" s="9" t="s">
        <v>179</v>
      </c>
      <c r="B14" s="40">
        <v>5.5</v>
      </c>
      <c r="C14" s="9" t="s">
        <v>70</v>
      </c>
      <c r="D14" s="40">
        <v>9.5</v>
      </c>
      <c r="F14" t="s">
        <v>535</v>
      </c>
      <c r="J14" s="9" t="s">
        <v>291</v>
      </c>
      <c r="K14" s="40">
        <v>7</v>
      </c>
      <c r="L14" s="9" t="s">
        <v>188</v>
      </c>
      <c r="M14" s="40">
        <v>5.5</v>
      </c>
    </row>
    <row r="15" spans="1:13">
      <c r="A15" s="9" t="s">
        <v>277</v>
      </c>
      <c r="B15" s="40">
        <v>6.5</v>
      </c>
      <c r="C15" s="9" t="s">
        <v>282</v>
      </c>
      <c r="D15" s="40">
        <v>7</v>
      </c>
      <c r="F15" t="s">
        <v>562</v>
      </c>
      <c r="G15" s="80"/>
      <c r="J15" s="9" t="s">
        <v>190</v>
      </c>
      <c r="K15" s="40">
        <v>6.5</v>
      </c>
      <c r="L15" s="72" t="s">
        <v>296</v>
      </c>
      <c r="M15" s="73">
        <v>0</v>
      </c>
    </row>
    <row r="16" spans="1:13" ht="15" thickBot="1">
      <c r="A16" s="10" t="s">
        <v>285</v>
      </c>
      <c r="B16" s="41">
        <v>7</v>
      </c>
      <c r="C16" s="10" t="s">
        <v>144</v>
      </c>
      <c r="D16" s="41">
        <v>6</v>
      </c>
      <c r="F16" t="s">
        <v>563</v>
      </c>
      <c r="J16" s="10" t="s">
        <v>176</v>
      </c>
      <c r="K16" s="41">
        <v>5</v>
      </c>
      <c r="L16" s="10" t="s">
        <v>353</v>
      </c>
      <c r="M16" s="41">
        <v>6</v>
      </c>
    </row>
    <row r="17" spans="1:13" ht="15" thickBot="1">
      <c r="A17" s="96" t="s">
        <v>44</v>
      </c>
      <c r="B17" s="38">
        <v>1</v>
      </c>
      <c r="C17" s="44"/>
      <c r="D17" s="38"/>
      <c r="F17" t="s">
        <v>564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82.5</v>
      </c>
      <c r="D18" s="92">
        <f>SUM(D6:D17)</f>
        <v>71</v>
      </c>
      <c r="F18" t="s">
        <v>565</v>
      </c>
      <c r="K18" s="92">
        <f>SUM(K6:K17)</f>
        <v>74</v>
      </c>
      <c r="M18" s="92">
        <f>SUM(M6:M17)</f>
        <v>54.5</v>
      </c>
    </row>
    <row r="19" spans="1:13" ht="15" thickBot="1">
      <c r="A19" s="34" t="s">
        <v>14</v>
      </c>
      <c r="C19" s="34" t="s">
        <v>14</v>
      </c>
      <c r="F19" t="s">
        <v>511</v>
      </c>
      <c r="J19" s="34" t="s">
        <v>14</v>
      </c>
      <c r="L19" s="34" t="s">
        <v>14</v>
      </c>
    </row>
    <row r="20" spans="1:13">
      <c r="A20" s="146" t="s">
        <v>66</v>
      </c>
      <c r="B20" s="108">
        <v>6</v>
      </c>
      <c r="C20" s="146" t="s">
        <v>120</v>
      </c>
      <c r="D20" s="108">
        <v>4.5</v>
      </c>
      <c r="F20" t="s">
        <v>566</v>
      </c>
      <c r="J20" s="146" t="s">
        <v>117</v>
      </c>
      <c r="K20" s="108">
        <v>4.5</v>
      </c>
      <c r="L20" s="146" t="s">
        <v>194</v>
      </c>
      <c r="M20" s="108">
        <v>1.5</v>
      </c>
    </row>
    <row r="21" spans="1:13">
      <c r="A21" s="147" t="s">
        <v>198</v>
      </c>
      <c r="B21" s="102">
        <v>7</v>
      </c>
      <c r="C21" s="147" t="s">
        <v>339</v>
      </c>
      <c r="D21" s="102" t="s">
        <v>475</v>
      </c>
      <c r="F21" t="s">
        <v>567</v>
      </c>
      <c r="J21" s="147" t="s">
        <v>432</v>
      </c>
      <c r="K21" s="102">
        <v>6</v>
      </c>
      <c r="L21" s="74" t="s">
        <v>363</v>
      </c>
      <c r="M21" s="75">
        <v>5.5</v>
      </c>
    </row>
    <row r="22" spans="1:13">
      <c r="A22" s="147" t="s">
        <v>243</v>
      </c>
      <c r="B22" s="101">
        <v>6</v>
      </c>
      <c r="C22" s="147" t="s">
        <v>499</v>
      </c>
      <c r="D22" s="101">
        <v>5.5</v>
      </c>
      <c r="F22" t="s">
        <v>568</v>
      </c>
      <c r="J22" s="147" t="s">
        <v>133</v>
      </c>
      <c r="K22" s="101">
        <v>5.5</v>
      </c>
      <c r="L22" s="74" t="s">
        <v>201</v>
      </c>
      <c r="M22" s="75">
        <v>6</v>
      </c>
    </row>
    <row r="23" spans="1:13">
      <c r="A23" s="147" t="s">
        <v>428</v>
      </c>
      <c r="B23" s="101" t="s">
        <v>475</v>
      </c>
      <c r="C23" s="147" t="s">
        <v>383</v>
      </c>
      <c r="D23" s="101">
        <v>4</v>
      </c>
      <c r="F23" t="s">
        <v>569</v>
      </c>
      <c r="J23" s="147" t="s">
        <v>400</v>
      </c>
      <c r="K23" s="101">
        <v>5</v>
      </c>
      <c r="L23" s="147" t="s">
        <v>332</v>
      </c>
      <c r="M23" s="101" t="s">
        <v>475</v>
      </c>
    </row>
    <row r="24" spans="1:13">
      <c r="A24" s="74" t="s">
        <v>377</v>
      </c>
      <c r="B24" s="75">
        <v>13.5</v>
      </c>
      <c r="C24" s="147" t="s">
        <v>341</v>
      </c>
      <c r="D24" s="102">
        <v>7.5</v>
      </c>
      <c r="J24" s="74" t="s">
        <v>462</v>
      </c>
      <c r="K24" s="75">
        <v>6</v>
      </c>
      <c r="L24" s="74" t="s">
        <v>405</v>
      </c>
      <c r="M24" s="75">
        <v>5.5</v>
      </c>
    </row>
    <row r="25" spans="1:13">
      <c r="A25" s="147" t="s">
        <v>348</v>
      </c>
      <c r="B25" s="101">
        <v>12</v>
      </c>
      <c r="C25" s="147" t="s">
        <v>184</v>
      </c>
      <c r="D25" s="101">
        <v>5.5</v>
      </c>
      <c r="J25" s="147" t="s">
        <v>357</v>
      </c>
      <c r="K25" s="101">
        <v>6</v>
      </c>
      <c r="L25" s="147" t="s">
        <v>220</v>
      </c>
      <c r="M25" s="101" t="s">
        <v>475</v>
      </c>
    </row>
    <row r="26" spans="1:13">
      <c r="A26" s="147" t="s">
        <v>407</v>
      </c>
      <c r="B26" s="101">
        <v>5.5</v>
      </c>
      <c r="C26" s="147" t="s">
        <v>47</v>
      </c>
      <c r="D26" s="101">
        <v>5</v>
      </c>
      <c r="J26" s="147"/>
      <c r="K26" s="101"/>
      <c r="L26" s="147" t="s">
        <v>104</v>
      </c>
      <c r="M26" s="101">
        <v>10</v>
      </c>
    </row>
    <row r="27" spans="1:13">
      <c r="A27" s="147" t="s">
        <v>109</v>
      </c>
      <c r="B27" s="101">
        <v>5</v>
      </c>
      <c r="C27" s="147" t="s">
        <v>304</v>
      </c>
      <c r="D27" s="101">
        <v>6</v>
      </c>
      <c r="J27" s="147" t="s">
        <v>272</v>
      </c>
      <c r="K27" s="101">
        <v>4.5</v>
      </c>
      <c r="L27" s="147" t="s">
        <v>345</v>
      </c>
      <c r="M27" s="101">
        <v>5.5</v>
      </c>
    </row>
    <row r="28" spans="1:13">
      <c r="A28" s="147" t="s">
        <v>347</v>
      </c>
      <c r="B28" s="101" t="s">
        <v>475</v>
      </c>
      <c r="C28" s="147" t="s">
        <v>268</v>
      </c>
      <c r="D28" s="102" t="s">
        <v>475</v>
      </c>
      <c r="J28" s="147" t="s">
        <v>372</v>
      </c>
      <c r="K28" s="101" t="s">
        <v>475</v>
      </c>
      <c r="L28" s="147" t="s">
        <v>143</v>
      </c>
      <c r="M28" s="102" t="s">
        <v>475</v>
      </c>
    </row>
    <row r="29" spans="1:13" ht="15" thickBot="1">
      <c r="A29" s="111" t="s">
        <v>185</v>
      </c>
      <c r="B29" s="112" t="s">
        <v>475</v>
      </c>
      <c r="C29" s="111" t="s">
        <v>402</v>
      </c>
      <c r="D29" s="112" t="s">
        <v>475</v>
      </c>
      <c r="J29" s="111" t="s">
        <v>553</v>
      </c>
      <c r="K29" s="112" t="s">
        <v>475</v>
      </c>
      <c r="L29" s="111" t="s">
        <v>278</v>
      </c>
      <c r="M29" s="112" t="s">
        <v>475</v>
      </c>
    </row>
    <row r="32" spans="1:13" ht="15" thickBot="1"/>
    <row r="33" spans="1:13" ht="21" thickBot="1">
      <c r="A33" s="186" t="s">
        <v>13</v>
      </c>
      <c r="B33" s="187"/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8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556</v>
      </c>
      <c r="D36" s="39">
        <v>5</v>
      </c>
      <c r="F36" s="98"/>
      <c r="J36" s="8" t="s">
        <v>233</v>
      </c>
      <c r="K36" s="39">
        <v>5</v>
      </c>
      <c r="L36" s="8" t="s">
        <v>135</v>
      </c>
      <c r="M36" s="39">
        <v>5</v>
      </c>
    </row>
    <row r="37" spans="1:13" ht="15">
      <c r="A37" s="9" t="s">
        <v>227</v>
      </c>
      <c r="B37" s="40">
        <v>6.5</v>
      </c>
      <c r="C37" s="9" t="s">
        <v>335</v>
      </c>
      <c r="D37" s="40">
        <v>9.5</v>
      </c>
      <c r="F37" s="98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206</v>
      </c>
      <c r="B38" s="40">
        <v>7.5</v>
      </c>
      <c r="C38" s="9" t="s">
        <v>394</v>
      </c>
      <c r="D38" s="40">
        <v>6</v>
      </c>
      <c r="F38" s="98"/>
      <c r="J38" s="9" t="s">
        <v>107</v>
      </c>
      <c r="K38" s="40">
        <v>6.5</v>
      </c>
      <c r="L38" s="9" t="s">
        <v>239</v>
      </c>
      <c r="M38" s="40">
        <v>5</v>
      </c>
    </row>
    <row r="39" spans="1:13" ht="15">
      <c r="A39" s="9" t="s">
        <v>240</v>
      </c>
      <c r="B39" s="40">
        <v>4.5</v>
      </c>
      <c r="C39" s="9" t="s">
        <v>224</v>
      </c>
      <c r="D39" s="40">
        <v>6</v>
      </c>
      <c r="F39" s="98"/>
      <c r="I39" s="19"/>
      <c r="J39" s="9" t="s">
        <v>129</v>
      </c>
      <c r="K39" s="40">
        <v>6</v>
      </c>
      <c r="L39" s="9" t="s">
        <v>230</v>
      </c>
      <c r="M39" s="40">
        <v>6</v>
      </c>
    </row>
    <row r="40" spans="1:13" ht="15">
      <c r="A40" s="9" t="s">
        <v>334</v>
      </c>
      <c r="B40" s="32">
        <v>4.5</v>
      </c>
      <c r="C40" s="9" t="s">
        <v>91</v>
      </c>
      <c r="D40" s="32">
        <v>6.5</v>
      </c>
      <c r="F40" s="98"/>
      <c r="J40" s="9" t="s">
        <v>223</v>
      </c>
      <c r="K40" s="32">
        <v>5.5</v>
      </c>
      <c r="L40" s="9" t="s">
        <v>329</v>
      </c>
      <c r="M40" s="32">
        <v>6</v>
      </c>
    </row>
    <row r="41" spans="1:13" ht="15">
      <c r="A41" s="9" t="s">
        <v>299</v>
      </c>
      <c r="B41" s="40">
        <v>4.5</v>
      </c>
      <c r="C41" s="72" t="s">
        <v>159</v>
      </c>
      <c r="D41" s="73">
        <v>6</v>
      </c>
      <c r="F41" s="98"/>
      <c r="J41" s="9" t="s">
        <v>252</v>
      </c>
      <c r="K41" s="40">
        <v>5</v>
      </c>
      <c r="L41" s="9" t="s">
        <v>338</v>
      </c>
      <c r="M41" s="40">
        <v>6</v>
      </c>
    </row>
    <row r="42" spans="1:13" ht="15">
      <c r="A42" s="9" t="s">
        <v>367</v>
      </c>
      <c r="B42" s="40">
        <v>7</v>
      </c>
      <c r="C42" s="9" t="s">
        <v>126</v>
      </c>
      <c r="D42" s="40">
        <v>7.5</v>
      </c>
      <c r="F42" s="98"/>
      <c r="J42" s="9" t="s">
        <v>300</v>
      </c>
      <c r="K42" s="40">
        <v>6</v>
      </c>
      <c r="L42" s="72" t="s">
        <v>288</v>
      </c>
      <c r="M42" s="73">
        <v>5.5</v>
      </c>
    </row>
    <row r="43" spans="1:13" ht="15">
      <c r="A43" s="9" t="s">
        <v>446</v>
      </c>
      <c r="B43" s="40">
        <v>8</v>
      </c>
      <c r="C43" s="9" t="s">
        <v>366</v>
      </c>
      <c r="D43" s="40">
        <v>6</v>
      </c>
      <c r="F43" s="98"/>
      <c r="J43" s="9" t="s">
        <v>311</v>
      </c>
      <c r="K43" s="40">
        <v>6.5</v>
      </c>
      <c r="L43" s="9" t="s">
        <v>76</v>
      </c>
      <c r="M43" s="40">
        <v>6.5</v>
      </c>
    </row>
    <row r="44" spans="1:13" ht="15">
      <c r="A44" s="9" t="s">
        <v>216</v>
      </c>
      <c r="B44" s="40">
        <v>9.5</v>
      </c>
      <c r="C44" s="9" t="s">
        <v>62</v>
      </c>
      <c r="D44" s="40">
        <v>5.5</v>
      </c>
      <c r="F44" s="98"/>
      <c r="J44" s="9" t="s">
        <v>64</v>
      </c>
      <c r="K44" s="40">
        <v>10.5</v>
      </c>
      <c r="L44" s="9" t="s">
        <v>253</v>
      </c>
      <c r="M44" s="40">
        <v>6</v>
      </c>
    </row>
    <row r="45" spans="1:13" ht="15">
      <c r="A45" s="9" t="s">
        <v>275</v>
      </c>
      <c r="B45" s="40">
        <v>9</v>
      </c>
      <c r="C45" s="9" t="s">
        <v>153</v>
      </c>
      <c r="D45" s="40">
        <v>6</v>
      </c>
      <c r="F45" s="98"/>
      <c r="J45" s="9" t="s">
        <v>80</v>
      </c>
      <c r="K45" s="40">
        <v>7</v>
      </c>
      <c r="L45" s="9" t="s">
        <v>325</v>
      </c>
      <c r="M45" s="40">
        <v>9</v>
      </c>
    </row>
    <row r="46" spans="1:13" ht="16" thickBot="1">
      <c r="A46" s="10" t="s">
        <v>182</v>
      </c>
      <c r="B46" s="41">
        <v>5.5</v>
      </c>
      <c r="C46" s="10" t="s">
        <v>322</v>
      </c>
      <c r="D46" s="41">
        <v>5.5</v>
      </c>
      <c r="F46" s="98"/>
      <c r="J46" s="10" t="s">
        <v>379</v>
      </c>
      <c r="K46" s="41">
        <v>5.5</v>
      </c>
      <c r="L46" s="10" t="s">
        <v>301</v>
      </c>
      <c r="M46" s="41">
        <v>5</v>
      </c>
    </row>
    <row r="47" spans="1:13" ht="15" thickBot="1">
      <c r="A47" s="96" t="s">
        <v>44</v>
      </c>
      <c r="B47" s="38">
        <v>1</v>
      </c>
      <c r="C47" s="44"/>
      <c r="D47" s="38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69.5</v>
      </c>
      <c r="D48" s="92">
        <f>SUM(D36:D47)</f>
        <v>69.5</v>
      </c>
      <c r="K48" s="92">
        <f>SUM(K36:K47)</f>
        <v>69.5</v>
      </c>
      <c r="M48" s="92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6" t="s">
        <v>82</v>
      </c>
      <c r="B50" s="108">
        <v>2</v>
      </c>
      <c r="C50" s="106" t="s">
        <v>556</v>
      </c>
      <c r="D50" s="108">
        <v>5</v>
      </c>
      <c r="F50" s="98"/>
      <c r="J50" s="146" t="s">
        <v>233</v>
      </c>
      <c r="K50" s="108">
        <v>5</v>
      </c>
      <c r="L50" s="146" t="s">
        <v>135</v>
      </c>
      <c r="M50" s="108">
        <v>5</v>
      </c>
    </row>
    <row r="51" spans="1:13" ht="15">
      <c r="A51" s="147" t="s">
        <v>123</v>
      </c>
      <c r="B51" s="102">
        <v>9</v>
      </c>
      <c r="C51" s="147" t="s">
        <v>225</v>
      </c>
      <c r="D51" s="102" t="s">
        <v>475</v>
      </c>
      <c r="F51" s="98"/>
      <c r="J51" s="147" t="s">
        <v>229</v>
      </c>
      <c r="K51" s="102" t="s">
        <v>475</v>
      </c>
      <c r="L51" s="147" t="s">
        <v>376</v>
      </c>
      <c r="M51" s="102">
        <v>5.5</v>
      </c>
    </row>
    <row r="52" spans="1:13" ht="15">
      <c r="A52" s="147" t="s">
        <v>408</v>
      </c>
      <c r="B52" s="101" t="s">
        <v>475</v>
      </c>
      <c r="C52" s="147" t="s">
        <v>529</v>
      </c>
      <c r="D52" s="101" t="s">
        <v>475</v>
      </c>
      <c r="F52" s="98"/>
      <c r="J52" s="147" t="s">
        <v>397</v>
      </c>
      <c r="K52" s="101">
        <v>5.5</v>
      </c>
      <c r="L52" s="147" t="s">
        <v>374</v>
      </c>
      <c r="M52" s="101" t="s">
        <v>475</v>
      </c>
    </row>
    <row r="53" spans="1:13" ht="15">
      <c r="A53" s="147" t="s">
        <v>425</v>
      </c>
      <c r="B53" s="101">
        <v>5.5</v>
      </c>
      <c r="C53" s="147" t="s">
        <v>231</v>
      </c>
      <c r="D53" s="101" t="s">
        <v>475</v>
      </c>
      <c r="F53" s="98"/>
      <c r="J53" s="147" t="s">
        <v>122</v>
      </c>
      <c r="K53" s="101" t="s">
        <v>475</v>
      </c>
      <c r="L53" s="147" t="s">
        <v>160</v>
      </c>
      <c r="M53" s="101" t="s">
        <v>475</v>
      </c>
    </row>
    <row r="54" spans="1:13" ht="15">
      <c r="A54" s="147" t="s">
        <v>196</v>
      </c>
      <c r="B54" s="102">
        <v>4.5</v>
      </c>
      <c r="C54" s="74" t="s">
        <v>457</v>
      </c>
      <c r="D54" s="75">
        <v>6</v>
      </c>
      <c r="F54" s="98"/>
      <c r="J54" s="147" t="s">
        <v>72</v>
      </c>
      <c r="K54" s="102" t="s">
        <v>475</v>
      </c>
      <c r="L54" s="74" t="s">
        <v>209</v>
      </c>
      <c r="M54" s="75">
        <v>5.5</v>
      </c>
    </row>
    <row r="55" spans="1:13" ht="15">
      <c r="A55" s="147" t="s">
        <v>271</v>
      </c>
      <c r="B55" s="101" t="s">
        <v>475</v>
      </c>
      <c r="C55" s="147" t="s">
        <v>102</v>
      </c>
      <c r="D55" s="101">
        <v>6.5</v>
      </c>
      <c r="F55" s="98"/>
      <c r="J55" s="147" t="s">
        <v>423</v>
      </c>
      <c r="K55" s="101" t="s">
        <v>475</v>
      </c>
      <c r="L55" s="147" t="s">
        <v>360</v>
      </c>
      <c r="M55" s="101">
        <v>6.5</v>
      </c>
    </row>
    <row r="56" spans="1:13" ht="15">
      <c r="A56" s="147" t="s">
        <v>265</v>
      </c>
      <c r="B56" s="101" t="s">
        <v>475</v>
      </c>
      <c r="C56" s="147" t="s">
        <v>98</v>
      </c>
      <c r="D56" s="101" t="s">
        <v>475</v>
      </c>
      <c r="F56" s="98"/>
      <c r="J56" s="147" t="s">
        <v>490</v>
      </c>
      <c r="K56" s="101">
        <v>5.5</v>
      </c>
      <c r="L56" s="147" t="s">
        <v>358</v>
      </c>
      <c r="M56" s="101" t="s">
        <v>475</v>
      </c>
    </row>
    <row r="57" spans="1:13" ht="15">
      <c r="A57" s="147" t="s">
        <v>191</v>
      </c>
      <c r="B57" s="101">
        <v>5</v>
      </c>
      <c r="C57" s="147" t="s">
        <v>395</v>
      </c>
      <c r="D57" s="101">
        <v>5</v>
      </c>
      <c r="F57" s="98"/>
      <c r="J57" s="147" t="s">
        <v>111</v>
      </c>
      <c r="K57" s="101">
        <v>4.5</v>
      </c>
      <c r="L57" s="147" t="s">
        <v>163</v>
      </c>
      <c r="M57" s="101" t="s">
        <v>475</v>
      </c>
    </row>
    <row r="58" spans="1:13" ht="15">
      <c r="A58" s="147" t="s">
        <v>192</v>
      </c>
      <c r="B58" s="101">
        <v>5.5</v>
      </c>
      <c r="C58" s="147" t="s">
        <v>333</v>
      </c>
      <c r="D58" s="102">
        <v>6</v>
      </c>
      <c r="F58" s="98"/>
      <c r="J58" s="147" t="s">
        <v>222</v>
      </c>
      <c r="K58" s="101" t="s">
        <v>475</v>
      </c>
      <c r="L58" s="147" t="s">
        <v>391</v>
      </c>
      <c r="M58" s="102">
        <v>6</v>
      </c>
    </row>
    <row r="59" spans="1:13" ht="15" thickBot="1">
      <c r="A59" s="111" t="s">
        <v>262</v>
      </c>
      <c r="B59" s="112">
        <v>6</v>
      </c>
      <c r="C59" s="111" t="s">
        <v>426</v>
      </c>
      <c r="D59" s="112" t="s">
        <v>475</v>
      </c>
      <c r="J59" s="111" t="s">
        <v>411</v>
      </c>
      <c r="K59" s="112" t="s">
        <v>475</v>
      </c>
      <c r="L59" s="111" t="s">
        <v>409</v>
      </c>
      <c r="M59" s="112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6" t="s">
        <v>56</v>
      </c>
      <c r="B63" s="187"/>
      <c r="C63" s="187"/>
      <c r="D63" s="187"/>
      <c r="E63" s="187"/>
      <c r="F63" s="187"/>
      <c r="G63" s="187"/>
      <c r="H63" s="187"/>
      <c r="I63" s="187"/>
      <c r="J63" s="187"/>
      <c r="K63" s="187"/>
      <c r="L63" s="187"/>
      <c r="M63" s="188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200</v>
      </c>
      <c r="B66" s="39">
        <v>6</v>
      </c>
      <c r="C66" s="8" t="s">
        <v>317</v>
      </c>
      <c r="D66" s="39">
        <v>3</v>
      </c>
      <c r="F66" s="98"/>
      <c r="J66" s="8" t="s">
        <v>450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8"/>
      <c r="J67" s="9" t="s">
        <v>414</v>
      </c>
      <c r="K67" s="40">
        <v>7</v>
      </c>
      <c r="L67" s="9" t="s">
        <v>236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8"/>
      <c r="J68" s="9" t="s">
        <v>318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308</v>
      </c>
      <c r="B69" s="40">
        <v>5</v>
      </c>
      <c r="C69" s="72" t="s">
        <v>370</v>
      </c>
      <c r="D69" s="73">
        <v>6.5</v>
      </c>
      <c r="F69" s="98"/>
      <c r="I69" s="19"/>
      <c r="J69" s="72" t="s">
        <v>430</v>
      </c>
      <c r="K69" s="73">
        <v>0</v>
      </c>
      <c r="L69" s="9" t="s">
        <v>365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8"/>
      <c r="J70" s="9" t="s">
        <v>295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195</v>
      </c>
      <c r="B71" s="40">
        <v>9.5</v>
      </c>
      <c r="C71" s="9" t="s">
        <v>293</v>
      </c>
      <c r="D71" s="40">
        <v>6.5</v>
      </c>
      <c r="F71" s="98"/>
      <c r="J71" s="9" t="s">
        <v>451</v>
      </c>
      <c r="K71" s="40">
        <v>10</v>
      </c>
      <c r="L71" s="9" t="s">
        <v>180</v>
      </c>
      <c r="M71" s="40">
        <v>6</v>
      </c>
      <c r="N71" s="6"/>
    </row>
    <row r="72" spans="1:14" ht="15" customHeight="1">
      <c r="A72" s="9" t="s">
        <v>259</v>
      </c>
      <c r="B72" s="40">
        <v>6</v>
      </c>
      <c r="C72" s="9" t="s">
        <v>157</v>
      </c>
      <c r="D72" s="40">
        <v>7</v>
      </c>
      <c r="F72" s="98"/>
      <c r="J72" s="72" t="s">
        <v>271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399</v>
      </c>
      <c r="B73" s="40">
        <v>5.5</v>
      </c>
      <c r="C73" s="9" t="s">
        <v>316</v>
      </c>
      <c r="D73" s="40">
        <v>7.5</v>
      </c>
      <c r="F73" s="98"/>
      <c r="J73" s="9" t="s">
        <v>71</v>
      </c>
      <c r="K73" s="40">
        <v>6</v>
      </c>
      <c r="L73" s="9" t="s">
        <v>257</v>
      </c>
      <c r="M73" s="40">
        <v>5.5</v>
      </c>
      <c r="N73" s="6"/>
    </row>
    <row r="74" spans="1:14" ht="15" customHeight="1">
      <c r="A74" s="72" t="s">
        <v>314</v>
      </c>
      <c r="B74" s="73">
        <v>7.5</v>
      </c>
      <c r="C74" s="9" t="s">
        <v>281</v>
      </c>
      <c r="D74" s="40">
        <v>6</v>
      </c>
      <c r="F74" s="98"/>
      <c r="J74" s="9" t="s">
        <v>389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177</v>
      </c>
      <c r="B75" s="40">
        <v>7.5</v>
      </c>
      <c r="C75" s="9" t="s">
        <v>84</v>
      </c>
      <c r="D75" s="40">
        <v>4.5</v>
      </c>
      <c r="F75" s="98"/>
      <c r="J75" s="9" t="s">
        <v>280</v>
      </c>
      <c r="K75" s="40">
        <v>10</v>
      </c>
      <c r="L75" s="72" t="s">
        <v>287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189</v>
      </c>
      <c r="D76" s="41">
        <v>10.5</v>
      </c>
      <c r="F76" s="98"/>
      <c r="J76" s="10" t="s">
        <v>452</v>
      </c>
      <c r="K76" s="41">
        <v>10</v>
      </c>
      <c r="L76" s="72" t="s">
        <v>424</v>
      </c>
      <c r="M76" s="73">
        <v>0</v>
      </c>
      <c r="N76" s="6"/>
    </row>
    <row r="77" spans="1:14" ht="15" customHeight="1" thickBot="1">
      <c r="A77" s="96" t="s">
        <v>44</v>
      </c>
      <c r="B77" s="38">
        <v>1</v>
      </c>
      <c r="C77" s="44"/>
      <c r="D77" s="38"/>
      <c r="F77" s="98"/>
      <c r="J77" s="96" t="s">
        <v>44</v>
      </c>
      <c r="K77" s="38">
        <v>1</v>
      </c>
      <c r="L77" s="44"/>
      <c r="M77" s="38"/>
      <c r="N77" s="6"/>
    </row>
    <row r="78" spans="1:14" ht="15" customHeight="1" thickBot="1">
      <c r="B78" s="92">
        <f>SUM(B66:B77)</f>
        <v>68.5</v>
      </c>
      <c r="D78" s="92">
        <f>SUM(D66:D77)</f>
        <v>68.5</v>
      </c>
      <c r="F78" s="98"/>
      <c r="K78" s="92">
        <f>SUM(K66:K77)</f>
        <v>82</v>
      </c>
      <c r="M78" s="92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8"/>
      <c r="J79" s="34" t="s">
        <v>14</v>
      </c>
      <c r="L79" s="34" t="s">
        <v>14</v>
      </c>
      <c r="N79" s="6"/>
    </row>
    <row r="80" spans="1:14" ht="15.75" customHeight="1">
      <c r="A80" s="146" t="s">
        <v>200</v>
      </c>
      <c r="B80" s="108">
        <v>6</v>
      </c>
      <c r="C80" s="146" t="s">
        <v>317</v>
      </c>
      <c r="D80" s="108">
        <v>3</v>
      </c>
      <c r="F80" s="98"/>
      <c r="J80" s="146" t="s">
        <v>450</v>
      </c>
      <c r="K80" s="108">
        <v>7</v>
      </c>
      <c r="L80" s="146" t="s">
        <v>86</v>
      </c>
      <c r="M80" s="108">
        <v>5</v>
      </c>
      <c r="N80" s="6"/>
    </row>
    <row r="81" spans="1:17" ht="15.75" customHeight="1">
      <c r="A81" s="147" t="s">
        <v>108</v>
      </c>
      <c r="B81" s="102">
        <v>5</v>
      </c>
      <c r="C81" s="74" t="s">
        <v>203</v>
      </c>
      <c r="D81" s="75">
        <v>6.5</v>
      </c>
      <c r="F81" s="98"/>
      <c r="J81" s="147" t="s">
        <v>422</v>
      </c>
      <c r="K81" s="102" t="s">
        <v>475</v>
      </c>
      <c r="L81" s="147" t="s">
        <v>244</v>
      </c>
      <c r="M81" s="102">
        <v>6.5</v>
      </c>
      <c r="N81" s="6"/>
    </row>
    <row r="82" spans="1:17" ht="15" customHeight="1">
      <c r="A82" s="147" t="s">
        <v>141</v>
      </c>
      <c r="B82" s="101">
        <v>6.5</v>
      </c>
      <c r="C82" s="147" t="s">
        <v>245</v>
      </c>
      <c r="D82" s="101">
        <v>6.5</v>
      </c>
      <c r="F82" s="98"/>
      <c r="J82" s="147" t="s">
        <v>234</v>
      </c>
      <c r="K82" s="101" t="s">
        <v>475</v>
      </c>
      <c r="L82" s="147" t="s">
        <v>204</v>
      </c>
      <c r="M82" s="101">
        <v>10</v>
      </c>
      <c r="N82" s="6"/>
    </row>
    <row r="83" spans="1:17" ht="15" customHeight="1">
      <c r="A83" s="147" t="s">
        <v>250</v>
      </c>
      <c r="B83" s="101">
        <v>6</v>
      </c>
      <c r="C83" s="147" t="s">
        <v>202</v>
      </c>
      <c r="D83" s="101">
        <v>5.5</v>
      </c>
      <c r="F83" s="98"/>
      <c r="J83" s="147"/>
      <c r="K83" s="101"/>
      <c r="L83" s="147" t="s">
        <v>346</v>
      </c>
      <c r="M83" s="101" t="s">
        <v>475</v>
      </c>
      <c r="N83" s="6"/>
    </row>
    <row r="84" spans="1:17" ht="15" customHeight="1">
      <c r="A84" s="74" t="s">
        <v>342</v>
      </c>
      <c r="B84" s="75">
        <v>7.5</v>
      </c>
      <c r="C84" s="147" t="s">
        <v>145</v>
      </c>
      <c r="D84" s="102">
        <v>7</v>
      </c>
      <c r="F84" s="98"/>
      <c r="J84" s="74" t="s">
        <v>336</v>
      </c>
      <c r="K84" s="75">
        <v>7</v>
      </c>
      <c r="L84" s="74" t="s">
        <v>298</v>
      </c>
      <c r="M84" s="75">
        <v>4.5</v>
      </c>
      <c r="N84" s="6"/>
      <c r="Q84" s="6"/>
    </row>
    <row r="85" spans="1:17" ht="15" customHeight="1">
      <c r="A85" s="147" t="s">
        <v>213</v>
      </c>
      <c r="B85" s="101">
        <v>7</v>
      </c>
      <c r="C85" s="147" t="s">
        <v>351</v>
      </c>
      <c r="D85" s="101">
        <v>5.5</v>
      </c>
      <c r="F85" s="98"/>
      <c r="J85" s="147" t="s">
        <v>258</v>
      </c>
      <c r="K85" s="101" t="s">
        <v>475</v>
      </c>
      <c r="L85" s="147" t="s">
        <v>393</v>
      </c>
      <c r="M85" s="101">
        <v>6.5</v>
      </c>
      <c r="N85" s="6"/>
      <c r="Q85" s="6"/>
    </row>
    <row r="86" spans="1:17" ht="15" customHeight="1">
      <c r="A86" s="147" t="s">
        <v>152</v>
      </c>
      <c r="B86" s="101">
        <v>5.5</v>
      </c>
      <c r="C86" s="147" t="s">
        <v>113</v>
      </c>
      <c r="D86" s="101">
        <v>6</v>
      </c>
      <c r="F86" s="98"/>
      <c r="J86" s="147" t="s">
        <v>226</v>
      </c>
      <c r="K86" s="101">
        <v>9.5</v>
      </c>
      <c r="L86" s="147" t="s">
        <v>273</v>
      </c>
      <c r="M86" s="101">
        <v>4.5</v>
      </c>
      <c r="N86" s="6"/>
      <c r="Q86" s="6"/>
    </row>
    <row r="87" spans="1:17" ht="15" customHeight="1">
      <c r="A87" s="147" t="s">
        <v>289</v>
      </c>
      <c r="B87" s="101">
        <v>5</v>
      </c>
      <c r="C87" s="147" t="s">
        <v>404</v>
      </c>
      <c r="D87" s="101">
        <v>14</v>
      </c>
      <c r="J87" s="147" t="s">
        <v>151</v>
      </c>
      <c r="K87" s="101" t="s">
        <v>475</v>
      </c>
      <c r="L87" s="147" t="s">
        <v>193</v>
      </c>
      <c r="M87" s="101" t="s">
        <v>475</v>
      </c>
      <c r="N87" s="6"/>
      <c r="Q87" s="6"/>
    </row>
    <row r="88" spans="1:17" ht="15" customHeight="1">
      <c r="A88" s="147" t="s">
        <v>387</v>
      </c>
      <c r="B88" s="101">
        <v>6</v>
      </c>
      <c r="C88" s="147" t="s">
        <v>398</v>
      </c>
      <c r="D88" s="102" t="s">
        <v>475</v>
      </c>
      <c r="J88" s="147" t="s">
        <v>324</v>
      </c>
      <c r="K88" s="101" t="s">
        <v>475</v>
      </c>
      <c r="L88" s="147" t="s">
        <v>94</v>
      </c>
      <c r="M88" s="102" t="s">
        <v>475</v>
      </c>
      <c r="N88" s="6"/>
      <c r="Q88" s="6"/>
    </row>
    <row r="89" spans="1:17" ht="15" customHeight="1" thickBot="1">
      <c r="A89" s="111" t="s">
        <v>255</v>
      </c>
      <c r="B89" s="112" t="s">
        <v>475</v>
      </c>
      <c r="C89" s="111" t="s">
        <v>178</v>
      </c>
      <c r="D89" s="112" t="s">
        <v>475</v>
      </c>
      <c r="J89" s="111"/>
      <c r="K89" s="112"/>
      <c r="L89" s="134" t="s">
        <v>410</v>
      </c>
      <c r="M89" s="135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6" t="s">
        <v>434</v>
      </c>
      <c r="B91" s="187"/>
      <c r="C91" s="187"/>
      <c r="D91" s="187"/>
      <c r="E91" s="187"/>
      <c r="F91" s="187"/>
      <c r="G91" s="187"/>
      <c r="H91" s="187"/>
      <c r="I91" s="187"/>
      <c r="J91" s="187"/>
      <c r="K91" s="187"/>
      <c r="L91" s="187"/>
      <c r="M91" s="188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330</v>
      </c>
      <c r="D94" s="39">
        <v>7</v>
      </c>
      <c r="F94" s="98"/>
      <c r="J94" s="8" t="s">
        <v>323</v>
      </c>
      <c r="K94" s="39">
        <v>6</v>
      </c>
      <c r="L94" s="8" t="s">
        <v>232</v>
      </c>
      <c r="M94" s="39">
        <v>2.5</v>
      </c>
    </row>
    <row r="95" spans="1:17" ht="15">
      <c r="A95" s="9" t="s">
        <v>212</v>
      </c>
      <c r="B95" s="40">
        <v>5</v>
      </c>
      <c r="C95" s="9" t="s">
        <v>131</v>
      </c>
      <c r="D95" s="40">
        <v>17</v>
      </c>
      <c r="F95" s="98"/>
      <c r="J95" s="72" t="s">
        <v>186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248</v>
      </c>
      <c r="B96" s="40">
        <v>6.5</v>
      </c>
      <c r="C96" s="9" t="s">
        <v>431</v>
      </c>
      <c r="D96" s="40">
        <v>10</v>
      </c>
      <c r="F96" s="98"/>
      <c r="J96" s="72" t="s">
        <v>197</v>
      </c>
      <c r="K96" s="73">
        <v>6</v>
      </c>
      <c r="L96" s="9" t="s">
        <v>525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8"/>
      <c r="I97" s="19"/>
      <c r="J97" s="9" t="s">
        <v>364</v>
      </c>
      <c r="K97" s="40">
        <v>4.5</v>
      </c>
      <c r="L97" s="9" t="s">
        <v>237</v>
      </c>
      <c r="M97" s="40">
        <v>6</v>
      </c>
      <c r="N97" s="6"/>
    </row>
    <row r="98" spans="1:17" ht="15" customHeight="1">
      <c r="A98" s="9" t="s">
        <v>340</v>
      </c>
      <c r="B98" s="32">
        <v>5.5</v>
      </c>
      <c r="C98" s="9" t="s">
        <v>312</v>
      </c>
      <c r="D98" s="32">
        <v>6.5</v>
      </c>
      <c r="F98" s="98"/>
      <c r="J98" s="9" t="s">
        <v>183</v>
      </c>
      <c r="K98" s="32">
        <v>6.5</v>
      </c>
      <c r="L98" s="9" t="s">
        <v>403</v>
      </c>
      <c r="M98" s="32">
        <v>7.5</v>
      </c>
      <c r="N98" s="6"/>
    </row>
    <row r="99" spans="1:17" ht="15" customHeight="1">
      <c r="A99" s="9" t="s">
        <v>307</v>
      </c>
      <c r="B99" s="40">
        <v>8.5</v>
      </c>
      <c r="C99" s="9" t="s">
        <v>350</v>
      </c>
      <c r="D99" s="40">
        <v>5.5</v>
      </c>
      <c r="F99" s="98"/>
      <c r="J99" s="9" t="s">
        <v>319</v>
      </c>
      <c r="K99" s="40">
        <v>6</v>
      </c>
      <c r="L99" s="9" t="s">
        <v>309</v>
      </c>
      <c r="M99" s="40">
        <v>10</v>
      </c>
      <c r="N99" s="6"/>
    </row>
    <row r="100" spans="1:17" ht="15" customHeight="1">
      <c r="A100" s="9" t="s">
        <v>326</v>
      </c>
      <c r="B100" s="40">
        <v>5.5</v>
      </c>
      <c r="C100" s="9" t="s">
        <v>214</v>
      </c>
      <c r="D100" s="40">
        <v>5.5</v>
      </c>
      <c r="F100" s="98"/>
      <c r="J100" s="72" t="s">
        <v>467</v>
      </c>
      <c r="K100" s="73">
        <v>5.5</v>
      </c>
      <c r="L100" s="72" t="s">
        <v>260</v>
      </c>
      <c r="M100" s="73">
        <v>6</v>
      </c>
      <c r="N100" s="6"/>
    </row>
    <row r="101" spans="1:17" ht="15" customHeight="1">
      <c r="A101" s="9" t="s">
        <v>401</v>
      </c>
      <c r="B101" s="40">
        <v>6</v>
      </c>
      <c r="C101" s="9" t="s">
        <v>254</v>
      </c>
      <c r="D101" s="40">
        <v>6.5</v>
      </c>
      <c r="F101" s="98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8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294</v>
      </c>
      <c r="D103" s="40">
        <v>3.5</v>
      </c>
      <c r="F103" s="98"/>
      <c r="J103" s="72" t="s">
        <v>302</v>
      </c>
      <c r="K103" s="73">
        <v>0</v>
      </c>
      <c r="L103" s="9" t="s">
        <v>172</v>
      </c>
      <c r="M103" s="40">
        <v>10</v>
      </c>
      <c r="N103" s="6"/>
    </row>
    <row r="104" spans="1:17" ht="15" customHeight="1" thickBot="1">
      <c r="A104" s="10" t="s">
        <v>416</v>
      </c>
      <c r="B104" s="41">
        <v>6</v>
      </c>
      <c r="C104" s="10" t="s">
        <v>310</v>
      </c>
      <c r="D104" s="41">
        <v>9.5</v>
      </c>
      <c r="F104" s="98"/>
      <c r="J104" s="10"/>
      <c r="K104" s="41">
        <v>0</v>
      </c>
      <c r="L104" s="10" t="s">
        <v>554</v>
      </c>
      <c r="M104" s="41">
        <v>5.5</v>
      </c>
      <c r="N104" s="6"/>
    </row>
    <row r="105" spans="1:17" ht="15" customHeight="1" thickBot="1">
      <c r="A105" s="96" t="s">
        <v>44</v>
      </c>
      <c r="B105" s="38">
        <v>1</v>
      </c>
      <c r="C105" s="44"/>
      <c r="D105" s="38"/>
      <c r="F105" s="98"/>
      <c r="J105" s="96" t="s">
        <v>44</v>
      </c>
      <c r="K105" s="38">
        <v>1</v>
      </c>
      <c r="L105" s="44"/>
      <c r="M105" s="38"/>
      <c r="N105" s="6"/>
    </row>
    <row r="106" spans="1:17" ht="15" customHeight="1" thickBot="1">
      <c r="B106" s="92">
        <f>SUM(B94:B105)</f>
        <v>63</v>
      </c>
      <c r="D106" s="92">
        <f>SUM(D94:D105)</f>
        <v>83.5</v>
      </c>
      <c r="F106" s="98"/>
      <c r="K106" s="92">
        <f>SUM(K94:K105)</f>
        <v>46.5</v>
      </c>
      <c r="M106" s="92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8"/>
      <c r="J107" s="34" t="s">
        <v>14</v>
      </c>
      <c r="L107" s="34" t="s">
        <v>14</v>
      </c>
      <c r="N107" s="6"/>
    </row>
    <row r="108" spans="1:17" ht="15.75" customHeight="1">
      <c r="A108" s="146" t="s">
        <v>79</v>
      </c>
      <c r="B108" s="108">
        <v>6</v>
      </c>
      <c r="C108" s="146" t="s">
        <v>330</v>
      </c>
      <c r="D108" s="108">
        <v>7</v>
      </c>
      <c r="F108" s="98"/>
      <c r="J108" s="106" t="s">
        <v>323</v>
      </c>
      <c r="K108" s="108">
        <v>6</v>
      </c>
      <c r="L108" s="146" t="s">
        <v>232</v>
      </c>
      <c r="M108" s="108">
        <v>2.5</v>
      </c>
      <c r="N108" s="6"/>
    </row>
    <row r="109" spans="1:17" ht="15.75" customHeight="1">
      <c r="A109" s="147" t="s">
        <v>384</v>
      </c>
      <c r="B109" s="102">
        <v>5.5</v>
      </c>
      <c r="C109" s="147" t="s">
        <v>105</v>
      </c>
      <c r="D109" s="102" t="s">
        <v>475</v>
      </c>
      <c r="F109" s="98"/>
      <c r="J109" s="74" t="s">
        <v>246</v>
      </c>
      <c r="K109" s="75">
        <v>5</v>
      </c>
      <c r="L109" s="147" t="s">
        <v>210</v>
      </c>
      <c r="M109" s="102" t="s">
        <v>475</v>
      </c>
      <c r="N109" s="6"/>
    </row>
    <row r="110" spans="1:17" ht="15" customHeight="1">
      <c r="A110" s="147" t="s">
        <v>441</v>
      </c>
      <c r="B110" s="101">
        <v>5.5</v>
      </c>
      <c r="C110" s="74" t="s">
        <v>388</v>
      </c>
      <c r="D110" s="75">
        <v>7</v>
      </c>
      <c r="F110" s="98"/>
      <c r="J110" s="74" t="s">
        <v>468</v>
      </c>
      <c r="K110" s="75">
        <v>6</v>
      </c>
      <c r="L110" s="147" t="s">
        <v>228</v>
      </c>
      <c r="M110" s="101">
        <v>5.5</v>
      </c>
      <c r="N110" s="6"/>
    </row>
    <row r="111" spans="1:17" ht="15" customHeight="1">
      <c r="A111" s="147" t="s">
        <v>555</v>
      </c>
      <c r="B111" s="101">
        <v>9</v>
      </c>
      <c r="C111" s="147" t="s">
        <v>413</v>
      </c>
      <c r="D111" s="101">
        <v>6</v>
      </c>
      <c r="F111" s="98"/>
      <c r="J111" s="107" t="s">
        <v>221</v>
      </c>
      <c r="K111" s="101">
        <v>5</v>
      </c>
      <c r="L111" s="147" t="s">
        <v>119</v>
      </c>
      <c r="M111" s="101" t="s">
        <v>475</v>
      </c>
      <c r="N111" s="6"/>
    </row>
    <row r="112" spans="1:17" ht="15" customHeight="1">
      <c r="A112" s="147" t="s">
        <v>93</v>
      </c>
      <c r="B112" s="102">
        <v>6</v>
      </c>
      <c r="C112" s="147" t="s">
        <v>303</v>
      </c>
      <c r="D112" s="102" t="s">
        <v>475</v>
      </c>
      <c r="F112" s="98"/>
      <c r="J112" s="74" t="s">
        <v>390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7" t="s">
        <v>305</v>
      </c>
      <c r="B113" s="101">
        <v>6</v>
      </c>
      <c r="C113" s="147" t="s">
        <v>362</v>
      </c>
      <c r="D113" s="101">
        <v>7</v>
      </c>
      <c r="F113" s="98"/>
      <c r="J113" s="107" t="s">
        <v>406</v>
      </c>
      <c r="K113" s="101">
        <v>5</v>
      </c>
      <c r="L113" s="147" t="s">
        <v>90</v>
      </c>
      <c r="M113" s="101">
        <v>5.5</v>
      </c>
      <c r="N113" s="6"/>
      <c r="Q113" s="6"/>
    </row>
    <row r="114" spans="1:17" ht="15" customHeight="1">
      <c r="A114" s="147" t="s">
        <v>292</v>
      </c>
      <c r="B114" s="101">
        <v>6</v>
      </c>
      <c r="C114" s="147" t="s">
        <v>261</v>
      </c>
      <c r="D114" s="101">
        <v>5.5</v>
      </c>
      <c r="F114" s="98"/>
      <c r="J114" s="107" t="s">
        <v>266</v>
      </c>
      <c r="K114" s="101">
        <v>5</v>
      </c>
      <c r="L114" s="147" t="s">
        <v>315</v>
      </c>
      <c r="M114" s="101">
        <v>5.5</v>
      </c>
      <c r="N114" s="6"/>
      <c r="Q114" s="6"/>
    </row>
    <row r="115" spans="1:17" ht="15" customHeight="1">
      <c r="A115" s="147" t="s">
        <v>192</v>
      </c>
      <c r="B115" s="101" t="s">
        <v>475</v>
      </c>
      <c r="C115" s="147" t="s">
        <v>156</v>
      </c>
      <c r="D115" s="101">
        <v>9.5</v>
      </c>
      <c r="J115" s="107" t="s">
        <v>78</v>
      </c>
      <c r="K115" s="101">
        <v>5</v>
      </c>
      <c r="L115" s="147" t="s">
        <v>497</v>
      </c>
      <c r="M115" s="101" t="s">
        <v>475</v>
      </c>
      <c r="N115" s="6"/>
      <c r="Q115" s="6"/>
    </row>
    <row r="116" spans="1:17" ht="15" customHeight="1">
      <c r="A116" s="147" t="s">
        <v>356</v>
      </c>
      <c r="B116" s="101" t="s">
        <v>475</v>
      </c>
      <c r="C116" s="147" t="s">
        <v>343</v>
      </c>
      <c r="D116" s="102">
        <v>10</v>
      </c>
      <c r="J116" s="107" t="s">
        <v>380</v>
      </c>
      <c r="K116" s="101">
        <v>5</v>
      </c>
      <c r="L116" s="147" t="s">
        <v>415</v>
      </c>
      <c r="M116" s="102" t="s">
        <v>475</v>
      </c>
      <c r="N116" s="6"/>
      <c r="Q116" s="6"/>
    </row>
    <row r="117" spans="1:17" ht="15" customHeight="1" thickBot="1">
      <c r="A117" s="111" t="s">
        <v>433</v>
      </c>
      <c r="B117" s="112" t="s">
        <v>475</v>
      </c>
      <c r="C117" s="111" t="s">
        <v>337</v>
      </c>
      <c r="D117" s="112">
        <v>5.5</v>
      </c>
      <c r="J117" s="111" t="s">
        <v>75</v>
      </c>
      <c r="K117" s="112"/>
      <c r="L117" s="111" t="s">
        <v>269</v>
      </c>
      <c r="M117" s="112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9"/>
    </row>
    <row r="2" spans="1:13" ht="15" thickBot="1"/>
    <row r="3" spans="1:13" ht="21" thickBot="1">
      <c r="A3" s="183" t="s">
        <v>5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5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194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363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332</v>
      </c>
      <c r="B8" s="40">
        <v>6.5</v>
      </c>
      <c r="C8" s="72" t="s">
        <v>339</v>
      </c>
      <c r="D8" s="73">
        <v>4.5</v>
      </c>
      <c r="J8" s="9" t="s">
        <v>572</v>
      </c>
      <c r="K8" s="40">
        <v>6</v>
      </c>
      <c r="L8" s="9" t="s">
        <v>150</v>
      </c>
      <c r="M8" s="40">
        <v>7.5</v>
      </c>
    </row>
    <row r="9" spans="1:13">
      <c r="A9" s="9" t="s">
        <v>201</v>
      </c>
      <c r="B9" s="40">
        <v>5</v>
      </c>
      <c r="C9" s="9" t="s">
        <v>371</v>
      </c>
      <c r="D9" s="40">
        <v>6</v>
      </c>
      <c r="E9" s="21"/>
      <c r="F9" s="81" t="s">
        <v>507</v>
      </c>
      <c r="G9" t="s">
        <v>589</v>
      </c>
      <c r="J9" s="72" t="s">
        <v>116</v>
      </c>
      <c r="K9" s="73">
        <v>6</v>
      </c>
      <c r="L9" s="9" t="s">
        <v>494</v>
      </c>
      <c r="M9" s="40">
        <v>3.5</v>
      </c>
    </row>
    <row r="10" spans="1:13">
      <c r="A10" s="72" t="s">
        <v>284</v>
      </c>
      <c r="B10" s="73">
        <v>5</v>
      </c>
      <c r="C10" s="9" t="s">
        <v>73</v>
      </c>
      <c r="D10" s="32">
        <v>5.5</v>
      </c>
      <c r="F10" s="81" t="s">
        <v>573</v>
      </c>
      <c r="G10" t="s">
        <v>590</v>
      </c>
      <c r="J10" s="9" t="s">
        <v>251</v>
      </c>
      <c r="K10" s="32">
        <v>6</v>
      </c>
      <c r="L10" s="9" t="s">
        <v>187</v>
      </c>
      <c r="M10" s="32">
        <v>6.5</v>
      </c>
    </row>
    <row r="11" spans="1:13">
      <c r="A11" s="9" t="s">
        <v>104</v>
      </c>
      <c r="B11" s="40">
        <v>6.5</v>
      </c>
      <c r="C11" s="9" t="s">
        <v>341</v>
      </c>
      <c r="D11" s="40">
        <v>7.5</v>
      </c>
      <c r="F11" s="81" t="s">
        <v>538</v>
      </c>
      <c r="J11" s="9" t="s">
        <v>290</v>
      </c>
      <c r="K11" s="40">
        <v>9</v>
      </c>
      <c r="L11" s="9" t="s">
        <v>208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563</v>
      </c>
      <c r="J12" s="9" t="s">
        <v>218</v>
      </c>
      <c r="K12" s="40">
        <v>6</v>
      </c>
      <c r="L12" s="9" t="s">
        <v>211</v>
      </c>
      <c r="M12" s="40">
        <v>7</v>
      </c>
    </row>
    <row r="13" spans="1:13">
      <c r="A13" s="72" t="s">
        <v>381</v>
      </c>
      <c r="B13" s="73">
        <v>0</v>
      </c>
      <c r="C13" s="9" t="s">
        <v>373</v>
      </c>
      <c r="D13" s="40">
        <v>6.5</v>
      </c>
      <c r="F13" s="81" t="s">
        <v>511</v>
      </c>
      <c r="G13" s="33"/>
      <c r="J13" s="9" t="s">
        <v>328</v>
      </c>
      <c r="K13" s="40">
        <v>5.5</v>
      </c>
      <c r="L13" s="9" t="s">
        <v>447</v>
      </c>
      <c r="M13" s="40">
        <v>5.5</v>
      </c>
    </row>
    <row r="14" spans="1:13">
      <c r="A14" s="9" t="s">
        <v>278</v>
      </c>
      <c r="B14" s="40">
        <v>9.5</v>
      </c>
      <c r="C14" s="9" t="s">
        <v>70</v>
      </c>
      <c r="D14" s="40">
        <v>5.5</v>
      </c>
      <c r="F14" s="81" t="s">
        <v>574</v>
      </c>
      <c r="J14" s="9" t="s">
        <v>190</v>
      </c>
      <c r="K14" s="40">
        <v>11</v>
      </c>
      <c r="L14" s="9" t="s">
        <v>179</v>
      </c>
      <c r="M14" s="40">
        <v>6</v>
      </c>
    </row>
    <row r="15" spans="1:13">
      <c r="A15" s="9" t="s">
        <v>188</v>
      </c>
      <c r="B15" s="40">
        <v>13</v>
      </c>
      <c r="C15" s="9" t="s">
        <v>282</v>
      </c>
      <c r="D15" s="40">
        <v>14</v>
      </c>
      <c r="F15" s="81" t="s">
        <v>575</v>
      </c>
      <c r="J15" s="9" t="s">
        <v>176</v>
      </c>
      <c r="K15" s="40">
        <v>9</v>
      </c>
      <c r="L15" s="9" t="s">
        <v>277</v>
      </c>
      <c r="M15" s="40">
        <v>6</v>
      </c>
    </row>
    <row r="16" spans="1:13" ht="15" thickBot="1">
      <c r="A16" s="10" t="s">
        <v>345</v>
      </c>
      <c r="B16" s="41">
        <v>5</v>
      </c>
      <c r="C16" s="10" t="s">
        <v>304</v>
      </c>
      <c r="D16" s="41">
        <v>5</v>
      </c>
      <c r="F16" s="81" t="s">
        <v>576</v>
      </c>
      <c r="J16" s="10" t="s">
        <v>291</v>
      </c>
      <c r="K16" s="41">
        <v>5.5</v>
      </c>
      <c r="L16" s="10" t="s">
        <v>285</v>
      </c>
      <c r="M16" s="41">
        <v>5.5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577</v>
      </c>
      <c r="G17" s="55"/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68.5</v>
      </c>
      <c r="D18" s="92">
        <f>SUM(D6:D17)</f>
        <v>76.5</v>
      </c>
      <c r="F18" s="81" t="s">
        <v>578</v>
      </c>
      <c r="G18" s="55"/>
      <c r="K18" s="92">
        <f>SUM(K6:K17)</f>
        <v>78.5</v>
      </c>
      <c r="M18" s="92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568</v>
      </c>
      <c r="J19" s="34" t="s">
        <v>14</v>
      </c>
      <c r="L19" s="34" t="s">
        <v>14</v>
      </c>
    </row>
    <row r="20" spans="1:13">
      <c r="A20" s="146" t="s">
        <v>194</v>
      </c>
      <c r="B20" s="108">
        <v>6</v>
      </c>
      <c r="C20" s="146" t="s">
        <v>120</v>
      </c>
      <c r="D20" s="108">
        <v>6</v>
      </c>
      <c r="F20" s="81" t="s">
        <v>579</v>
      </c>
      <c r="J20" s="146" t="s">
        <v>117</v>
      </c>
      <c r="K20" s="108">
        <v>6</v>
      </c>
      <c r="L20" s="146" t="s">
        <v>66</v>
      </c>
      <c r="M20" s="108">
        <v>5</v>
      </c>
    </row>
    <row r="21" spans="1:13">
      <c r="A21" s="147" t="s">
        <v>369</v>
      </c>
      <c r="B21" s="102" t="s">
        <v>475</v>
      </c>
      <c r="C21" s="147" t="s">
        <v>355</v>
      </c>
      <c r="D21" s="102" t="s">
        <v>475</v>
      </c>
      <c r="F21" s="81" t="s">
        <v>580</v>
      </c>
      <c r="J21" s="74" t="s">
        <v>400</v>
      </c>
      <c r="K21" s="75">
        <v>6</v>
      </c>
      <c r="L21" s="147" t="s">
        <v>198</v>
      </c>
      <c r="M21" s="102">
        <v>5.5</v>
      </c>
    </row>
    <row r="22" spans="1:13">
      <c r="A22" s="147" t="s">
        <v>235</v>
      </c>
      <c r="B22" s="101">
        <v>4.5</v>
      </c>
      <c r="C22" s="74" t="s">
        <v>499</v>
      </c>
      <c r="D22" s="75">
        <v>6.5</v>
      </c>
      <c r="F22" s="81" t="s">
        <v>581</v>
      </c>
      <c r="J22" s="147" t="s">
        <v>432</v>
      </c>
      <c r="K22" s="101">
        <v>5</v>
      </c>
      <c r="L22" s="147" t="s">
        <v>238</v>
      </c>
      <c r="M22" s="101">
        <v>5</v>
      </c>
    </row>
    <row r="23" spans="1:13">
      <c r="A23" s="147" t="s">
        <v>219</v>
      </c>
      <c r="B23" s="101">
        <v>6</v>
      </c>
      <c r="C23" s="74" t="s">
        <v>383</v>
      </c>
      <c r="D23" s="75">
        <v>4.5</v>
      </c>
      <c r="F23" s="81" t="s">
        <v>557</v>
      </c>
      <c r="J23" s="147" t="s">
        <v>133</v>
      </c>
      <c r="K23" s="101">
        <v>6</v>
      </c>
      <c r="L23" s="147" t="s">
        <v>243</v>
      </c>
      <c r="M23" s="101" t="s">
        <v>475</v>
      </c>
    </row>
    <row r="24" spans="1:13">
      <c r="A24" s="147" t="s">
        <v>267</v>
      </c>
      <c r="B24" s="102" t="s">
        <v>475</v>
      </c>
      <c r="C24" s="147" t="s">
        <v>504</v>
      </c>
      <c r="D24" s="102">
        <v>6</v>
      </c>
      <c r="F24" s="81" t="s">
        <v>582</v>
      </c>
      <c r="J24" s="147" t="s">
        <v>306</v>
      </c>
      <c r="K24" s="102" t="s">
        <v>475</v>
      </c>
      <c r="L24" s="147" t="s">
        <v>377</v>
      </c>
      <c r="M24" s="102">
        <v>6</v>
      </c>
    </row>
    <row r="25" spans="1:13">
      <c r="A25" s="74" t="s">
        <v>405</v>
      </c>
      <c r="B25" s="75">
        <v>5.5</v>
      </c>
      <c r="C25" s="147" t="s">
        <v>184</v>
      </c>
      <c r="D25" s="101">
        <v>5.5</v>
      </c>
      <c r="F25" s="81" t="s">
        <v>583</v>
      </c>
      <c r="J25" s="147" t="s">
        <v>462</v>
      </c>
      <c r="K25" s="101">
        <v>6.5</v>
      </c>
      <c r="L25" s="147" t="s">
        <v>348</v>
      </c>
      <c r="M25" s="101">
        <v>8.5</v>
      </c>
    </row>
    <row r="26" spans="1:13">
      <c r="A26" s="147" t="s">
        <v>220</v>
      </c>
      <c r="B26" s="101" t="s">
        <v>475</v>
      </c>
      <c r="C26" s="147" t="s">
        <v>47</v>
      </c>
      <c r="D26" s="101">
        <v>6.5</v>
      </c>
      <c r="F26" s="81" t="s">
        <v>584</v>
      </c>
      <c r="J26" s="147" t="s">
        <v>357</v>
      </c>
      <c r="K26" s="101">
        <v>10</v>
      </c>
      <c r="L26" s="147" t="s">
        <v>407</v>
      </c>
      <c r="M26" s="101" t="s">
        <v>475</v>
      </c>
    </row>
    <row r="27" spans="1:13">
      <c r="A27" s="147" t="s">
        <v>296</v>
      </c>
      <c r="B27" s="101" t="s">
        <v>475</v>
      </c>
      <c r="C27" s="147" t="s">
        <v>144</v>
      </c>
      <c r="D27" s="101" t="s">
        <v>475</v>
      </c>
      <c r="F27" s="81" t="s">
        <v>585</v>
      </c>
      <c r="J27" s="147" t="s">
        <v>372</v>
      </c>
      <c r="K27" s="101">
        <v>6</v>
      </c>
      <c r="L27" s="147" t="s">
        <v>109</v>
      </c>
      <c r="M27" s="101">
        <v>7.5</v>
      </c>
    </row>
    <row r="28" spans="1:13">
      <c r="A28" s="147" t="s">
        <v>353</v>
      </c>
      <c r="B28" s="101" t="s">
        <v>475</v>
      </c>
      <c r="C28" s="147" t="s">
        <v>268</v>
      </c>
      <c r="D28" s="102">
        <v>6</v>
      </c>
      <c r="F28" s="81" t="s">
        <v>586</v>
      </c>
      <c r="J28" s="147" t="s">
        <v>272</v>
      </c>
      <c r="K28" s="101">
        <v>6.5</v>
      </c>
      <c r="L28" s="147" t="s">
        <v>347</v>
      </c>
      <c r="M28" s="102">
        <v>5.5</v>
      </c>
    </row>
    <row r="29" spans="1:13" ht="15" thickBot="1">
      <c r="A29" s="111" t="s">
        <v>143</v>
      </c>
      <c r="B29" s="112">
        <v>6</v>
      </c>
      <c r="C29" s="111" t="s">
        <v>402</v>
      </c>
      <c r="D29" s="112">
        <v>5</v>
      </c>
      <c r="F29" s="81" t="s">
        <v>587</v>
      </c>
      <c r="J29" s="111" t="s">
        <v>417</v>
      </c>
      <c r="K29" s="112">
        <v>5</v>
      </c>
      <c r="L29" s="111" t="s">
        <v>185</v>
      </c>
      <c r="M29" s="112" t="s">
        <v>475</v>
      </c>
    </row>
    <row r="30" spans="1:13">
      <c r="F30" s="81" t="s">
        <v>588</v>
      </c>
    </row>
    <row r="31" spans="1:13">
      <c r="F31" s="81" t="s">
        <v>513</v>
      </c>
    </row>
    <row r="32" spans="1:13" ht="15" thickBot="1"/>
    <row r="33" spans="1:13" ht="21" thickBot="1">
      <c r="A33" s="183" t="s">
        <v>13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233</v>
      </c>
      <c r="B36" s="39">
        <v>1</v>
      </c>
      <c r="C36" s="8" t="s">
        <v>82</v>
      </c>
      <c r="D36" s="39">
        <v>6</v>
      </c>
      <c r="F36" s="95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206</v>
      </c>
      <c r="D37" s="40">
        <v>5</v>
      </c>
      <c r="F37" s="95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5"/>
      <c r="H38" s="83"/>
      <c r="J38" s="9" t="s">
        <v>230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334</v>
      </c>
      <c r="D39" s="40">
        <v>7</v>
      </c>
      <c r="F39" s="95"/>
      <c r="H39" s="83"/>
      <c r="J39" s="9" t="s">
        <v>239</v>
      </c>
      <c r="K39" s="40">
        <v>6</v>
      </c>
      <c r="L39" s="9"/>
      <c r="M39" s="40"/>
    </row>
    <row r="40" spans="1:13" ht="15">
      <c r="A40" s="9" t="s">
        <v>311</v>
      </c>
      <c r="B40" s="32">
        <v>6</v>
      </c>
      <c r="C40" s="9" t="s">
        <v>227</v>
      </c>
      <c r="D40" s="32">
        <v>9.5</v>
      </c>
      <c r="F40" s="95"/>
      <c r="H40" s="83"/>
      <c r="J40" s="9" t="s">
        <v>209</v>
      </c>
      <c r="K40" s="32">
        <v>7</v>
      </c>
      <c r="L40" s="9"/>
      <c r="M40" s="32"/>
    </row>
    <row r="41" spans="1:13" ht="15">
      <c r="A41" s="72" t="s">
        <v>252</v>
      </c>
      <c r="B41" s="73">
        <v>6.5</v>
      </c>
      <c r="C41" s="9" t="s">
        <v>87</v>
      </c>
      <c r="D41" s="40">
        <v>5.5</v>
      </c>
      <c r="F41" s="95"/>
      <c r="H41" s="83"/>
      <c r="J41" s="9" t="s">
        <v>288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299</v>
      </c>
      <c r="D42" s="40">
        <v>7</v>
      </c>
      <c r="F42" s="95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300</v>
      </c>
      <c r="B43" s="40">
        <v>13.5</v>
      </c>
      <c r="C43" s="9" t="s">
        <v>446</v>
      </c>
      <c r="D43" s="40">
        <v>4.5</v>
      </c>
      <c r="F43" s="95"/>
      <c r="H43" s="83"/>
      <c r="J43" s="9" t="s">
        <v>360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216</v>
      </c>
      <c r="D44" s="40">
        <v>7.5</v>
      </c>
      <c r="F44" s="95"/>
      <c r="H44" s="83"/>
      <c r="J44" s="9" t="s">
        <v>338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275</v>
      </c>
      <c r="D45" s="40">
        <v>15</v>
      </c>
      <c r="F45" s="95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379</v>
      </c>
      <c r="B46" s="41">
        <v>7</v>
      </c>
      <c r="C46" s="10" t="s">
        <v>182</v>
      </c>
      <c r="D46" s="41">
        <v>5.5</v>
      </c>
      <c r="F46" s="95"/>
      <c r="H46" s="83"/>
      <c r="J46" s="10" t="s">
        <v>301</v>
      </c>
      <c r="K46" s="41">
        <v>6</v>
      </c>
      <c r="L46" s="10"/>
      <c r="M46" s="41"/>
    </row>
    <row r="47" spans="1:13" ht="15" thickBot="1">
      <c r="A47" s="96" t="s">
        <v>44</v>
      </c>
      <c r="B47" s="38">
        <v>1</v>
      </c>
      <c r="C47" s="44"/>
      <c r="D47" s="38"/>
      <c r="E47" s="42"/>
      <c r="H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75</v>
      </c>
      <c r="D48" s="92">
        <f>SUM(D36:D47)</f>
        <v>79.5</v>
      </c>
      <c r="E48" s="42"/>
      <c r="H48" s="82"/>
      <c r="K48" s="92">
        <f>SUM(K36:K47)</f>
        <v>77.5</v>
      </c>
      <c r="M48" s="92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6" t="s">
        <v>233</v>
      </c>
      <c r="B50" s="108">
        <v>1</v>
      </c>
      <c r="C50" s="146" t="s">
        <v>82</v>
      </c>
      <c r="D50" s="108">
        <v>6</v>
      </c>
      <c r="H50" s="83"/>
      <c r="J50" s="106" t="s">
        <v>135</v>
      </c>
      <c r="K50" s="108">
        <v>6</v>
      </c>
      <c r="L50" s="106"/>
      <c r="M50" s="108"/>
    </row>
    <row r="51" spans="1:13" ht="15">
      <c r="A51" s="74" t="s">
        <v>397</v>
      </c>
      <c r="B51" s="75">
        <v>7</v>
      </c>
      <c r="C51" s="147" t="s">
        <v>571</v>
      </c>
      <c r="D51" s="102" t="s">
        <v>475</v>
      </c>
      <c r="H51" s="83"/>
      <c r="J51" s="107" t="s">
        <v>329</v>
      </c>
      <c r="K51" s="102">
        <v>6</v>
      </c>
      <c r="L51" s="107"/>
      <c r="M51" s="102"/>
    </row>
    <row r="52" spans="1:13" ht="15">
      <c r="A52" s="128" t="s">
        <v>229</v>
      </c>
      <c r="B52" s="117" t="s">
        <v>475</v>
      </c>
      <c r="C52" s="147" t="s">
        <v>425</v>
      </c>
      <c r="D52" s="101">
        <v>6</v>
      </c>
      <c r="H52" s="83"/>
      <c r="J52" s="107" t="s">
        <v>374</v>
      </c>
      <c r="K52" s="101" t="s">
        <v>475</v>
      </c>
      <c r="L52" s="107"/>
      <c r="M52" s="101"/>
    </row>
    <row r="53" spans="1:13" ht="15">
      <c r="A53" s="147"/>
      <c r="B53" s="101"/>
      <c r="C53" s="147" t="s">
        <v>240</v>
      </c>
      <c r="D53" s="101">
        <v>6.5</v>
      </c>
      <c r="H53" s="83"/>
      <c r="J53" s="107" t="s">
        <v>376</v>
      </c>
      <c r="K53" s="101">
        <v>7.5</v>
      </c>
      <c r="L53" s="107"/>
      <c r="M53" s="101"/>
    </row>
    <row r="54" spans="1:13" ht="15">
      <c r="A54" s="74" t="s">
        <v>320</v>
      </c>
      <c r="B54" s="75">
        <v>6.5</v>
      </c>
      <c r="C54" s="147" t="s">
        <v>367</v>
      </c>
      <c r="D54" s="102">
        <v>6</v>
      </c>
      <c r="H54" s="83"/>
      <c r="J54" s="147" t="s">
        <v>253</v>
      </c>
      <c r="K54" s="102">
        <v>11.5</v>
      </c>
      <c r="L54" s="109"/>
      <c r="M54" s="110"/>
    </row>
    <row r="55" spans="1:13" ht="15">
      <c r="A55" s="147" t="s">
        <v>423</v>
      </c>
      <c r="B55" s="101">
        <v>6.5</v>
      </c>
      <c r="C55" s="147" t="s">
        <v>271</v>
      </c>
      <c r="D55" s="101">
        <v>7.5</v>
      </c>
      <c r="H55" s="83"/>
      <c r="J55" s="107" t="s">
        <v>358</v>
      </c>
      <c r="K55" s="101" t="s">
        <v>475</v>
      </c>
      <c r="L55" s="107"/>
      <c r="M55" s="101"/>
    </row>
    <row r="56" spans="1:13" ht="15">
      <c r="A56" s="147" t="s">
        <v>490</v>
      </c>
      <c r="B56" s="101">
        <v>5</v>
      </c>
      <c r="C56" s="147" t="s">
        <v>265</v>
      </c>
      <c r="D56" s="101" t="s">
        <v>475</v>
      </c>
      <c r="H56" s="83"/>
      <c r="J56" s="107" t="s">
        <v>361</v>
      </c>
      <c r="K56" s="101" t="s">
        <v>475</v>
      </c>
      <c r="L56" s="107"/>
      <c r="M56" s="101"/>
    </row>
    <row r="57" spans="1:13">
      <c r="A57" s="147" t="s">
        <v>111</v>
      </c>
      <c r="B57" s="101">
        <v>9.5</v>
      </c>
      <c r="C57" s="147" t="s">
        <v>191</v>
      </c>
      <c r="D57" s="101" t="s">
        <v>475</v>
      </c>
      <c r="H57" s="82"/>
      <c r="J57" s="107" t="s">
        <v>391</v>
      </c>
      <c r="K57" s="101">
        <v>5</v>
      </c>
      <c r="L57" s="107"/>
      <c r="M57" s="101"/>
    </row>
    <row r="58" spans="1:13" ht="15">
      <c r="A58" s="147" t="s">
        <v>222</v>
      </c>
      <c r="B58" s="101" t="s">
        <v>475</v>
      </c>
      <c r="C58" s="147" t="s">
        <v>192</v>
      </c>
      <c r="D58" s="102">
        <v>9</v>
      </c>
      <c r="H58" s="83"/>
      <c r="J58" s="107" t="s">
        <v>325</v>
      </c>
      <c r="K58" s="101">
        <v>5.5</v>
      </c>
      <c r="L58" s="109"/>
      <c r="M58" s="110"/>
    </row>
    <row r="59" spans="1:13" ht="15" thickBot="1">
      <c r="A59" s="111" t="s">
        <v>411</v>
      </c>
      <c r="B59" s="112" t="s">
        <v>475</v>
      </c>
      <c r="C59" s="111" t="s">
        <v>262</v>
      </c>
      <c r="D59" s="112">
        <v>5.5</v>
      </c>
      <c r="J59" s="111" t="s">
        <v>409</v>
      </c>
      <c r="K59" s="112" t="s">
        <v>475</v>
      </c>
      <c r="L59" s="111"/>
      <c r="M59" s="112"/>
    </row>
    <row r="60" spans="1:13" ht="15" thickBot="1">
      <c r="D60" s="6"/>
    </row>
    <row r="61" spans="1:13" ht="21" thickBot="1">
      <c r="A61" s="183" t="s">
        <v>56</v>
      </c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5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317</v>
      </c>
      <c r="D64" s="39">
        <v>6</v>
      </c>
      <c r="F64" s="95"/>
      <c r="J64" s="8" t="s">
        <v>450</v>
      </c>
      <c r="K64" s="39">
        <v>5</v>
      </c>
      <c r="L64" s="8" t="s">
        <v>200</v>
      </c>
      <c r="M64" s="39">
        <v>5</v>
      </c>
    </row>
    <row r="65" spans="1:14">
      <c r="A65" s="72" t="s">
        <v>247</v>
      </c>
      <c r="B65" s="73">
        <v>5.5</v>
      </c>
      <c r="C65" s="9" t="s">
        <v>103</v>
      </c>
      <c r="D65" s="40">
        <v>5.5</v>
      </c>
      <c r="F65" s="95"/>
      <c r="J65" s="9" t="s">
        <v>154</v>
      </c>
      <c r="K65" s="40">
        <v>6</v>
      </c>
      <c r="L65" s="72" t="s">
        <v>469</v>
      </c>
      <c r="M65" s="73">
        <v>5</v>
      </c>
      <c r="N65" s="20"/>
    </row>
    <row r="66" spans="1:14">
      <c r="A66" s="9" t="s">
        <v>244</v>
      </c>
      <c r="B66" s="40">
        <v>6</v>
      </c>
      <c r="C66" s="9" t="s">
        <v>202</v>
      </c>
      <c r="D66" s="40">
        <v>6.5</v>
      </c>
      <c r="F66" s="95"/>
      <c r="J66" s="9" t="s">
        <v>318</v>
      </c>
      <c r="K66" s="40">
        <v>5</v>
      </c>
      <c r="L66" s="9" t="s">
        <v>470</v>
      </c>
      <c r="M66" s="40">
        <v>5.5</v>
      </c>
      <c r="N66" s="20"/>
    </row>
    <row r="67" spans="1:14">
      <c r="A67" s="72" t="s">
        <v>236</v>
      </c>
      <c r="B67" s="73">
        <v>6</v>
      </c>
      <c r="C67" s="72" t="s">
        <v>245</v>
      </c>
      <c r="D67" s="73">
        <v>4</v>
      </c>
      <c r="F67" s="95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180</v>
      </c>
      <c r="B68" s="32">
        <v>6</v>
      </c>
      <c r="C68" s="9" t="s">
        <v>89</v>
      </c>
      <c r="D68" s="32">
        <v>11</v>
      </c>
      <c r="F68" s="95"/>
      <c r="J68" s="9" t="s">
        <v>295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293</v>
      </c>
      <c r="D69" s="73">
        <v>10.5</v>
      </c>
      <c r="F69" s="95"/>
      <c r="J69" s="9" t="s">
        <v>451</v>
      </c>
      <c r="K69" s="40">
        <v>10</v>
      </c>
      <c r="L69" s="9" t="s">
        <v>213</v>
      </c>
      <c r="M69" s="40">
        <v>5</v>
      </c>
      <c r="N69" s="20"/>
    </row>
    <row r="70" spans="1:14">
      <c r="A70" s="9" t="s">
        <v>298</v>
      </c>
      <c r="B70" s="40">
        <v>10</v>
      </c>
      <c r="C70" s="9" t="s">
        <v>157</v>
      </c>
      <c r="D70" s="40">
        <v>8.5</v>
      </c>
      <c r="F70" s="95"/>
      <c r="J70" s="72" t="s">
        <v>226</v>
      </c>
      <c r="K70" s="73">
        <v>9.5</v>
      </c>
      <c r="L70" s="72" t="s">
        <v>342</v>
      </c>
      <c r="M70" s="73">
        <v>5.5</v>
      </c>
      <c r="N70" s="20"/>
    </row>
    <row r="71" spans="1:14">
      <c r="A71" s="72" t="s">
        <v>257</v>
      </c>
      <c r="B71" s="73">
        <v>5.5</v>
      </c>
      <c r="C71" s="72" t="s">
        <v>316</v>
      </c>
      <c r="D71" s="73">
        <v>6</v>
      </c>
      <c r="F71" s="95"/>
      <c r="J71" s="9" t="s">
        <v>71</v>
      </c>
      <c r="K71" s="40">
        <v>11</v>
      </c>
      <c r="L71" s="9" t="s">
        <v>259</v>
      </c>
      <c r="M71" s="40">
        <v>5.5</v>
      </c>
      <c r="N71" s="20"/>
    </row>
    <row r="72" spans="1:14">
      <c r="A72" s="9" t="s">
        <v>287</v>
      </c>
      <c r="B72" s="40">
        <v>6.5</v>
      </c>
      <c r="C72" s="9" t="s">
        <v>281</v>
      </c>
      <c r="D72" s="40">
        <v>10</v>
      </c>
      <c r="F72" s="95"/>
      <c r="J72" s="9" t="s">
        <v>336</v>
      </c>
      <c r="K72" s="40">
        <v>5.5</v>
      </c>
      <c r="L72" s="72" t="s">
        <v>289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5"/>
      <c r="J73" s="9" t="s">
        <v>280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193</v>
      </c>
      <c r="B74" s="41">
        <v>9</v>
      </c>
      <c r="C74" s="10" t="s">
        <v>189</v>
      </c>
      <c r="D74" s="41">
        <v>10.5</v>
      </c>
      <c r="F74" s="95"/>
      <c r="J74" s="10" t="s">
        <v>452</v>
      </c>
      <c r="K74" s="41">
        <v>4.5</v>
      </c>
      <c r="L74" s="10" t="s">
        <v>177</v>
      </c>
      <c r="M74" s="41">
        <v>9.5</v>
      </c>
      <c r="N74" s="20"/>
    </row>
    <row r="75" spans="1:14" ht="15" thickBot="1">
      <c r="A75" s="96" t="s">
        <v>44</v>
      </c>
      <c r="B75" s="38">
        <v>1</v>
      </c>
      <c r="C75" s="44"/>
      <c r="D75" s="38"/>
      <c r="E75" s="42"/>
      <c r="J75" s="96" t="s">
        <v>44</v>
      </c>
      <c r="K75" s="38">
        <v>1</v>
      </c>
      <c r="L75" s="44"/>
      <c r="M75" s="38"/>
      <c r="N75" s="20"/>
    </row>
    <row r="76" spans="1:14" ht="15" thickBot="1">
      <c r="B76" s="92">
        <f>SUM(B64:B75)</f>
        <v>80</v>
      </c>
      <c r="D76" s="92">
        <f>SUM(D64:D75)</f>
        <v>78.5</v>
      </c>
      <c r="E76" s="42"/>
      <c r="K76" s="92">
        <f>SUM(K64:K75)</f>
        <v>75</v>
      </c>
      <c r="M76" s="92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6" t="s">
        <v>86</v>
      </c>
      <c r="B78" s="108">
        <v>5.5</v>
      </c>
      <c r="C78" s="146" t="s">
        <v>317</v>
      </c>
      <c r="D78" s="108">
        <v>6</v>
      </c>
      <c r="F78" s="95"/>
      <c r="J78" s="146" t="s">
        <v>450</v>
      </c>
      <c r="K78" s="108">
        <v>5.5</v>
      </c>
      <c r="L78" s="146" t="s">
        <v>200</v>
      </c>
      <c r="M78" s="108">
        <v>5</v>
      </c>
      <c r="N78" s="20"/>
    </row>
    <row r="79" spans="1:14">
      <c r="A79" s="74" t="s">
        <v>346</v>
      </c>
      <c r="B79" s="75">
        <v>5.5</v>
      </c>
      <c r="C79" s="147" t="s">
        <v>249</v>
      </c>
      <c r="D79" s="102" t="s">
        <v>475</v>
      </c>
      <c r="F79" s="95"/>
      <c r="J79" s="147" t="s">
        <v>414</v>
      </c>
      <c r="K79" s="102" t="s">
        <v>475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5"/>
      <c r="J80" s="147" t="s">
        <v>430</v>
      </c>
      <c r="K80" s="101" t="s">
        <v>475</v>
      </c>
      <c r="L80" s="147" t="s">
        <v>110</v>
      </c>
      <c r="M80" s="101" t="s">
        <v>475</v>
      </c>
      <c r="N80" s="20"/>
    </row>
    <row r="81" spans="1:17">
      <c r="A81" s="147" t="s">
        <v>204</v>
      </c>
      <c r="B81" s="101" t="s">
        <v>475</v>
      </c>
      <c r="C81" s="147" t="s">
        <v>370</v>
      </c>
      <c r="D81" s="101" t="s">
        <v>475</v>
      </c>
      <c r="F81" s="95"/>
      <c r="J81" s="147" t="s">
        <v>422</v>
      </c>
      <c r="K81" s="101" t="s">
        <v>475</v>
      </c>
      <c r="L81" s="147" t="s">
        <v>108</v>
      </c>
      <c r="M81" s="101">
        <v>5.5</v>
      </c>
      <c r="N81" s="20"/>
    </row>
    <row r="82" spans="1:17">
      <c r="A82" s="74" t="s">
        <v>142</v>
      </c>
      <c r="B82" s="75">
        <v>5</v>
      </c>
      <c r="C82" s="74" t="s">
        <v>351</v>
      </c>
      <c r="D82" s="75">
        <v>10.5</v>
      </c>
      <c r="F82" s="95"/>
      <c r="J82" s="147" t="s">
        <v>234</v>
      </c>
      <c r="K82" s="102" t="s">
        <v>475</v>
      </c>
      <c r="L82" s="74" t="s">
        <v>399</v>
      </c>
      <c r="M82" s="75">
        <v>5.5</v>
      </c>
      <c r="N82" s="20"/>
      <c r="Q82" s="6"/>
    </row>
    <row r="83" spans="1:17">
      <c r="A83" s="147" t="s">
        <v>396</v>
      </c>
      <c r="B83" s="101">
        <v>5</v>
      </c>
      <c r="C83" s="74" t="s">
        <v>264</v>
      </c>
      <c r="D83" s="75">
        <v>6</v>
      </c>
      <c r="F83" s="95"/>
      <c r="J83" s="74" t="s">
        <v>258</v>
      </c>
      <c r="K83" s="75">
        <v>9.5</v>
      </c>
      <c r="L83" s="147" t="s">
        <v>195</v>
      </c>
      <c r="M83" s="101">
        <v>6</v>
      </c>
      <c r="N83" s="20"/>
      <c r="Q83" s="6"/>
    </row>
    <row r="84" spans="1:17">
      <c r="A84" s="147" t="s">
        <v>393</v>
      </c>
      <c r="B84" s="101">
        <v>7</v>
      </c>
      <c r="C84" s="147" t="s">
        <v>113</v>
      </c>
      <c r="D84" s="101">
        <v>5.5</v>
      </c>
      <c r="F84" s="95"/>
      <c r="J84" s="147" t="s">
        <v>271</v>
      </c>
      <c r="K84" s="101">
        <v>5.5</v>
      </c>
      <c r="L84" s="147" t="s">
        <v>492</v>
      </c>
      <c r="M84" s="101">
        <v>6</v>
      </c>
      <c r="N84" s="20"/>
      <c r="Q84" s="6"/>
    </row>
    <row r="85" spans="1:17">
      <c r="A85" s="147" t="s">
        <v>424</v>
      </c>
      <c r="B85" s="101">
        <v>5.5</v>
      </c>
      <c r="C85" s="147" t="s">
        <v>404</v>
      </c>
      <c r="D85" s="101" t="s">
        <v>475</v>
      </c>
      <c r="F85" s="95"/>
      <c r="J85" s="147" t="s">
        <v>151</v>
      </c>
      <c r="K85" s="101" t="s">
        <v>475</v>
      </c>
      <c r="L85" s="74" t="s">
        <v>474</v>
      </c>
      <c r="M85" s="75">
        <v>6</v>
      </c>
      <c r="N85" s="20"/>
      <c r="Q85" s="6"/>
    </row>
    <row r="86" spans="1:17">
      <c r="A86" s="147" t="s">
        <v>94</v>
      </c>
      <c r="B86" s="101" t="s">
        <v>475</v>
      </c>
      <c r="C86" s="147" t="s">
        <v>398</v>
      </c>
      <c r="D86" s="102">
        <v>5</v>
      </c>
      <c r="F86" s="95"/>
      <c r="J86" s="147" t="s">
        <v>389</v>
      </c>
      <c r="K86" s="101">
        <v>6.5</v>
      </c>
      <c r="L86" s="147" t="s">
        <v>255</v>
      </c>
      <c r="M86" s="102" t="s">
        <v>475</v>
      </c>
      <c r="N86" s="20"/>
      <c r="Q86" s="6"/>
    </row>
    <row r="87" spans="1:17" ht="15" thickBot="1">
      <c r="A87" s="111" t="s">
        <v>410</v>
      </c>
      <c r="B87" s="112" t="s">
        <v>475</v>
      </c>
      <c r="C87" s="111" t="s">
        <v>178</v>
      </c>
      <c r="D87" s="112" t="s">
        <v>475</v>
      </c>
      <c r="F87" s="95"/>
      <c r="J87" s="111" t="s">
        <v>324</v>
      </c>
      <c r="K87" s="112" t="s">
        <v>475</v>
      </c>
      <c r="L87" s="111" t="s">
        <v>354</v>
      </c>
      <c r="M87" s="112" t="s">
        <v>475</v>
      </c>
      <c r="N87" s="20"/>
      <c r="Q87" s="6"/>
    </row>
    <row r="88" spans="1:17" ht="15" thickBot="1">
      <c r="N88" s="20"/>
      <c r="Q88" s="6"/>
    </row>
    <row r="89" spans="1:17" ht="21" thickBot="1">
      <c r="A89" s="183" t="s">
        <v>434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5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323</v>
      </c>
      <c r="B92" s="39">
        <v>4</v>
      </c>
      <c r="C92" s="8" t="s">
        <v>79</v>
      </c>
      <c r="D92" s="39">
        <v>6.5</v>
      </c>
      <c r="F92" s="95"/>
      <c r="J92" s="8" t="s">
        <v>232</v>
      </c>
      <c r="K92" s="39">
        <v>4</v>
      </c>
      <c r="L92" s="8" t="s">
        <v>330</v>
      </c>
      <c r="M92" s="39">
        <v>4</v>
      </c>
    </row>
    <row r="93" spans="1:17">
      <c r="A93" s="72" t="s">
        <v>186</v>
      </c>
      <c r="B93" s="73">
        <v>10</v>
      </c>
      <c r="C93" s="72" t="s">
        <v>212</v>
      </c>
      <c r="D93" s="73">
        <v>0</v>
      </c>
      <c r="F93" s="95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570</v>
      </c>
      <c r="B94" s="40">
        <v>6.5</v>
      </c>
      <c r="C94" s="9" t="s">
        <v>248</v>
      </c>
      <c r="D94" s="40">
        <v>5</v>
      </c>
      <c r="F94" s="95"/>
      <c r="J94" s="9" t="s">
        <v>119</v>
      </c>
      <c r="K94" s="40">
        <v>8</v>
      </c>
      <c r="L94" s="9" t="s">
        <v>500</v>
      </c>
      <c r="M94" s="40">
        <v>10</v>
      </c>
      <c r="N94" s="20"/>
    </row>
    <row r="95" spans="1:17">
      <c r="A95" s="72" t="s">
        <v>197</v>
      </c>
      <c r="B95" s="73">
        <v>5.5</v>
      </c>
      <c r="C95" s="9" t="s">
        <v>128</v>
      </c>
      <c r="D95" s="40">
        <v>7</v>
      </c>
      <c r="F95" s="95"/>
      <c r="J95" s="9" t="s">
        <v>352</v>
      </c>
      <c r="K95" s="40">
        <v>6.5</v>
      </c>
      <c r="L95" s="9" t="s">
        <v>431</v>
      </c>
      <c r="M95" s="40">
        <v>5.5</v>
      </c>
      <c r="N95" s="20"/>
    </row>
    <row r="96" spans="1:17">
      <c r="A96" s="9" t="s">
        <v>205</v>
      </c>
      <c r="B96" s="32">
        <v>5</v>
      </c>
      <c r="C96" s="9" t="s">
        <v>441</v>
      </c>
      <c r="D96" s="32">
        <v>1.5</v>
      </c>
      <c r="F96" s="95"/>
      <c r="J96" s="9" t="s">
        <v>81</v>
      </c>
      <c r="K96" s="32">
        <v>6</v>
      </c>
      <c r="L96" s="72" t="s">
        <v>214</v>
      </c>
      <c r="M96" s="73">
        <v>6</v>
      </c>
      <c r="N96" s="20"/>
    </row>
    <row r="97" spans="1:17">
      <c r="A97" s="9" t="s">
        <v>183</v>
      </c>
      <c r="B97" s="40">
        <v>3.5</v>
      </c>
      <c r="C97" s="72" t="s">
        <v>93</v>
      </c>
      <c r="D97" s="73">
        <v>5</v>
      </c>
      <c r="F97" s="95"/>
      <c r="J97" s="9" t="s">
        <v>90</v>
      </c>
      <c r="K97" s="40">
        <v>8.5</v>
      </c>
      <c r="L97" s="9" t="s">
        <v>312</v>
      </c>
      <c r="M97" s="40">
        <v>6</v>
      </c>
      <c r="N97" s="20"/>
    </row>
    <row r="98" spans="1:17">
      <c r="A98" s="9" t="s">
        <v>467</v>
      </c>
      <c r="B98" s="40">
        <v>5</v>
      </c>
      <c r="C98" s="9" t="s">
        <v>307</v>
      </c>
      <c r="D98" s="40">
        <v>6.5</v>
      </c>
      <c r="F98" s="95"/>
      <c r="J98" s="9" t="s">
        <v>260</v>
      </c>
      <c r="K98" s="40">
        <v>9</v>
      </c>
      <c r="L98" s="9" t="s">
        <v>303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401</v>
      </c>
      <c r="D99" s="40">
        <v>6.5</v>
      </c>
      <c r="F99" s="95"/>
      <c r="J99" s="9" t="s">
        <v>309</v>
      </c>
      <c r="K99" s="40">
        <v>4.5</v>
      </c>
      <c r="L99" s="9" t="s">
        <v>283</v>
      </c>
      <c r="M99" s="40">
        <v>6</v>
      </c>
      <c r="N99" s="20"/>
    </row>
    <row r="100" spans="1:17">
      <c r="A100" s="9" t="s">
        <v>319</v>
      </c>
      <c r="B100" s="40">
        <v>6</v>
      </c>
      <c r="C100" s="9" t="s">
        <v>292</v>
      </c>
      <c r="D100" s="40">
        <v>5.5</v>
      </c>
      <c r="F100" s="95"/>
      <c r="J100" s="9" t="s">
        <v>85</v>
      </c>
      <c r="K100" s="40">
        <v>6</v>
      </c>
      <c r="L100" s="9" t="s">
        <v>294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5"/>
      <c r="J101" s="9" t="s">
        <v>172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5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6" t="s">
        <v>44</v>
      </c>
      <c r="B103" s="38">
        <v>1</v>
      </c>
      <c r="C103" s="44"/>
      <c r="D103" s="38"/>
      <c r="E103" s="42"/>
      <c r="J103" s="96" t="s">
        <v>44</v>
      </c>
      <c r="K103" s="38">
        <v>1</v>
      </c>
      <c r="L103" s="44"/>
      <c r="M103" s="38"/>
      <c r="N103" s="20"/>
    </row>
    <row r="104" spans="1:17" ht="15" thickBot="1">
      <c r="B104" s="92">
        <f>SUM(B92:B103)</f>
        <v>76.5</v>
      </c>
      <c r="D104" s="92">
        <f>SUM(D92:D103)</f>
        <v>66.5</v>
      </c>
      <c r="E104" s="42"/>
      <c r="K104" s="92">
        <f>SUM(K92:K103)</f>
        <v>71.5</v>
      </c>
      <c r="M104" s="92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6" t="s">
        <v>323</v>
      </c>
      <c r="B106" s="108">
        <v>4</v>
      </c>
      <c r="C106" s="146" t="s">
        <v>79</v>
      </c>
      <c r="D106" s="108">
        <v>6.5</v>
      </c>
      <c r="F106" s="95"/>
      <c r="J106" s="146" t="s">
        <v>232</v>
      </c>
      <c r="K106" s="108">
        <v>4</v>
      </c>
      <c r="L106" s="146" t="s">
        <v>330</v>
      </c>
      <c r="M106" s="108">
        <v>4</v>
      </c>
      <c r="N106" s="20"/>
    </row>
    <row r="107" spans="1:17">
      <c r="A107" s="74" t="s">
        <v>246</v>
      </c>
      <c r="B107" s="75">
        <v>10.5</v>
      </c>
      <c r="C107" s="147" t="s">
        <v>340</v>
      </c>
      <c r="D107" s="102" t="s">
        <v>475</v>
      </c>
      <c r="F107" s="95"/>
      <c r="J107" s="74" t="s">
        <v>210</v>
      </c>
      <c r="K107" s="75">
        <v>5.5</v>
      </c>
      <c r="L107" s="147" t="s">
        <v>413</v>
      </c>
      <c r="M107" s="102">
        <v>6</v>
      </c>
      <c r="N107" s="20"/>
    </row>
    <row r="108" spans="1:17">
      <c r="A108" s="74" t="s">
        <v>375</v>
      </c>
      <c r="B108" s="75">
        <v>5.5</v>
      </c>
      <c r="C108" s="147" t="s">
        <v>384</v>
      </c>
      <c r="D108" s="101" t="s">
        <v>475</v>
      </c>
      <c r="F108" s="95"/>
      <c r="J108" s="147" t="s">
        <v>237</v>
      </c>
      <c r="K108" s="101" t="s">
        <v>475</v>
      </c>
      <c r="L108" s="147" t="s">
        <v>388</v>
      </c>
      <c r="M108" s="101">
        <v>6</v>
      </c>
      <c r="N108" s="20"/>
    </row>
    <row r="109" spans="1:17">
      <c r="A109" s="147" t="s">
        <v>221</v>
      </c>
      <c r="B109" s="101">
        <v>6.5</v>
      </c>
      <c r="C109" s="147" t="s">
        <v>359</v>
      </c>
      <c r="D109" s="101" t="s">
        <v>475</v>
      </c>
      <c r="F109" s="95"/>
      <c r="J109" s="147" t="s">
        <v>228</v>
      </c>
      <c r="K109" s="101" t="s">
        <v>475</v>
      </c>
      <c r="L109" s="147" t="s">
        <v>115</v>
      </c>
      <c r="M109" s="101">
        <v>5</v>
      </c>
      <c r="N109" s="20"/>
    </row>
    <row r="110" spans="1:17">
      <c r="A110" s="147" t="s">
        <v>390</v>
      </c>
      <c r="B110" s="102">
        <v>5.5</v>
      </c>
      <c r="C110" s="147" t="s">
        <v>386</v>
      </c>
      <c r="D110" s="102" t="s">
        <v>475</v>
      </c>
      <c r="F110" s="95"/>
      <c r="J110" s="147" t="s">
        <v>92</v>
      </c>
      <c r="K110" s="102">
        <v>7</v>
      </c>
      <c r="L110" s="74" t="s">
        <v>254</v>
      </c>
      <c r="M110" s="75">
        <v>6</v>
      </c>
      <c r="N110" s="20"/>
      <c r="Q110" s="6"/>
    </row>
    <row r="111" spans="1:17">
      <c r="A111" s="147" t="s">
        <v>199</v>
      </c>
      <c r="B111" s="101">
        <v>6.5</v>
      </c>
      <c r="C111" s="147" t="s">
        <v>305</v>
      </c>
      <c r="D111" s="101" t="s">
        <v>475</v>
      </c>
      <c r="F111" s="95"/>
      <c r="J111" s="147" t="s">
        <v>315</v>
      </c>
      <c r="K111" s="101">
        <v>5</v>
      </c>
      <c r="L111" s="147" t="s">
        <v>362</v>
      </c>
      <c r="M111" s="101">
        <v>7.5</v>
      </c>
      <c r="N111" s="20"/>
      <c r="Q111" s="6"/>
    </row>
    <row r="112" spans="1:17">
      <c r="A112" s="147" t="s">
        <v>406</v>
      </c>
      <c r="B112" s="101">
        <v>5.5</v>
      </c>
      <c r="C112" s="74" t="s">
        <v>326</v>
      </c>
      <c r="D112" s="75">
        <v>5</v>
      </c>
      <c r="F112" s="95"/>
      <c r="J112" s="147" t="s">
        <v>403</v>
      </c>
      <c r="K112" s="101">
        <v>5.5</v>
      </c>
      <c r="L112" s="147" t="s">
        <v>350</v>
      </c>
      <c r="M112" s="101">
        <v>5.5</v>
      </c>
      <c r="N112" s="20"/>
      <c r="Q112" s="6"/>
    </row>
    <row r="113" spans="1:17">
      <c r="A113" s="147" t="s">
        <v>88</v>
      </c>
      <c r="B113" s="101" t="s">
        <v>475</v>
      </c>
      <c r="C113" s="147" t="s">
        <v>416</v>
      </c>
      <c r="D113" s="101">
        <v>6</v>
      </c>
      <c r="F113" s="95"/>
      <c r="J113" s="147" t="s">
        <v>415</v>
      </c>
      <c r="K113" s="101" t="s">
        <v>475</v>
      </c>
      <c r="L113" s="74" t="s">
        <v>310</v>
      </c>
      <c r="M113" s="75">
        <v>14</v>
      </c>
      <c r="N113" s="20"/>
      <c r="Q113" s="6"/>
    </row>
    <row r="114" spans="1:17">
      <c r="A114" s="147" t="s">
        <v>380</v>
      </c>
      <c r="B114" s="101">
        <v>5.5</v>
      </c>
      <c r="C114" s="147" t="s">
        <v>356</v>
      </c>
      <c r="D114" s="102" t="s">
        <v>475</v>
      </c>
      <c r="F114" s="95"/>
      <c r="J114" s="147" t="s">
        <v>497</v>
      </c>
      <c r="K114" s="101" t="s">
        <v>475</v>
      </c>
      <c r="L114" s="147" t="s">
        <v>337</v>
      </c>
      <c r="M114" s="102" t="s">
        <v>475</v>
      </c>
      <c r="N114" s="20"/>
      <c r="Q114" s="6"/>
    </row>
    <row r="115" spans="1:17" ht="15" thickBot="1">
      <c r="A115" s="111" t="s">
        <v>302</v>
      </c>
      <c r="B115" s="112">
        <v>6</v>
      </c>
      <c r="C115" s="111" t="s">
        <v>433</v>
      </c>
      <c r="D115" s="112" t="s">
        <v>475</v>
      </c>
      <c r="F115" s="95"/>
      <c r="J115" s="111" t="s">
        <v>269</v>
      </c>
      <c r="K115" s="112" t="s">
        <v>475</v>
      </c>
      <c r="L115" s="111" t="s">
        <v>343</v>
      </c>
      <c r="M115" s="112" t="s">
        <v>475</v>
      </c>
      <c r="N115" s="20"/>
      <c r="Q115" s="6"/>
    </row>
    <row r="116" spans="1:17">
      <c r="E116" s="94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3" t="s">
        <v>5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5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194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363</v>
      </c>
      <c r="D7" s="40">
        <v>5</v>
      </c>
      <c r="E7" s="21"/>
      <c r="F7" s="74"/>
      <c r="G7" s="75"/>
      <c r="J7" s="9" t="s">
        <v>499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369</v>
      </c>
      <c r="D8" s="40">
        <v>6.5</v>
      </c>
      <c r="E8" s="21"/>
      <c r="J8" s="9" t="s">
        <v>339</v>
      </c>
      <c r="K8" s="40">
        <v>6.5</v>
      </c>
      <c r="L8" s="9" t="s">
        <v>432</v>
      </c>
      <c r="M8" s="40">
        <v>6</v>
      </c>
    </row>
    <row r="9" spans="1:13">
      <c r="A9" s="9" t="s">
        <v>494</v>
      </c>
      <c r="B9" s="40">
        <v>6</v>
      </c>
      <c r="C9" s="9" t="s">
        <v>332</v>
      </c>
      <c r="D9" s="40">
        <v>6.5</v>
      </c>
      <c r="E9" s="21"/>
      <c r="F9" s="100" t="s">
        <v>155</v>
      </c>
      <c r="J9" s="9" t="s">
        <v>371</v>
      </c>
      <c r="K9" s="40">
        <v>6</v>
      </c>
      <c r="L9" s="9" t="s">
        <v>133</v>
      </c>
      <c r="M9" s="40">
        <v>6.5</v>
      </c>
    </row>
    <row r="10" spans="1:13">
      <c r="A10" s="9" t="s">
        <v>447</v>
      </c>
      <c r="B10" s="32">
        <v>10</v>
      </c>
      <c r="C10" s="9" t="s">
        <v>101</v>
      </c>
      <c r="D10" s="32">
        <v>6</v>
      </c>
      <c r="F10" s="81" t="s">
        <v>595</v>
      </c>
      <c r="G10" t="s">
        <v>613</v>
      </c>
      <c r="J10" s="9" t="s">
        <v>215</v>
      </c>
      <c r="K10" s="32">
        <v>6</v>
      </c>
      <c r="L10" s="9" t="s">
        <v>290</v>
      </c>
      <c r="M10" s="32">
        <v>7.5</v>
      </c>
    </row>
    <row r="11" spans="1:13">
      <c r="A11" s="72" t="s">
        <v>211</v>
      </c>
      <c r="B11" s="73">
        <v>5.5</v>
      </c>
      <c r="C11" s="72" t="s">
        <v>284</v>
      </c>
      <c r="D11" s="73">
        <v>6</v>
      </c>
      <c r="F11" s="81" t="s">
        <v>596</v>
      </c>
      <c r="G11" t="s">
        <v>614</v>
      </c>
      <c r="J11" s="72" t="s">
        <v>83</v>
      </c>
      <c r="K11" s="73">
        <v>6</v>
      </c>
      <c r="L11" s="9" t="s">
        <v>306</v>
      </c>
      <c r="M11" s="40">
        <v>7.5</v>
      </c>
    </row>
    <row r="12" spans="1:13">
      <c r="A12" s="9" t="s">
        <v>348</v>
      </c>
      <c r="B12" s="40">
        <v>6.5</v>
      </c>
      <c r="C12" s="9" t="s">
        <v>381</v>
      </c>
      <c r="D12" s="40">
        <v>6.5</v>
      </c>
      <c r="F12" s="81" t="s">
        <v>597</v>
      </c>
      <c r="J12" s="9" t="s">
        <v>373</v>
      </c>
      <c r="K12" s="40">
        <v>10</v>
      </c>
      <c r="L12" s="9" t="s">
        <v>462</v>
      </c>
      <c r="M12" s="40">
        <v>6</v>
      </c>
    </row>
    <row r="13" spans="1:13">
      <c r="A13" s="72" t="s">
        <v>187</v>
      </c>
      <c r="B13" s="73">
        <v>7.5</v>
      </c>
      <c r="C13" s="9" t="s">
        <v>220</v>
      </c>
      <c r="D13" s="40">
        <v>9.5</v>
      </c>
      <c r="F13" s="81" t="s">
        <v>598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179</v>
      </c>
      <c r="B14" s="40">
        <v>5.5</v>
      </c>
      <c r="C14" s="9" t="s">
        <v>278</v>
      </c>
      <c r="D14" s="40">
        <v>14</v>
      </c>
      <c r="F14" s="81" t="s">
        <v>599</v>
      </c>
      <c r="J14" s="9" t="s">
        <v>70</v>
      </c>
      <c r="K14" s="40">
        <v>9</v>
      </c>
      <c r="L14" s="9" t="s">
        <v>190</v>
      </c>
      <c r="M14" s="40">
        <v>4.5</v>
      </c>
    </row>
    <row r="15" spans="1:13">
      <c r="A15" s="9" t="s">
        <v>277</v>
      </c>
      <c r="B15" s="40">
        <v>9.5</v>
      </c>
      <c r="C15" s="9" t="s">
        <v>188</v>
      </c>
      <c r="D15" s="40">
        <v>5.5</v>
      </c>
      <c r="F15" s="81" t="s">
        <v>600</v>
      </c>
      <c r="J15" s="9" t="s">
        <v>282</v>
      </c>
      <c r="K15" s="40">
        <v>11</v>
      </c>
      <c r="L15" s="9" t="s">
        <v>291</v>
      </c>
      <c r="M15" s="40">
        <v>9.5</v>
      </c>
    </row>
    <row r="16" spans="1:13" ht="15" thickBot="1">
      <c r="A16" s="10" t="s">
        <v>285</v>
      </c>
      <c r="B16" s="41">
        <v>5</v>
      </c>
      <c r="C16" s="10" t="s">
        <v>353</v>
      </c>
      <c r="D16" s="41">
        <v>5.5</v>
      </c>
      <c r="F16" s="81" t="s">
        <v>601</v>
      </c>
      <c r="J16" s="10" t="s">
        <v>304</v>
      </c>
      <c r="K16" s="41">
        <v>4</v>
      </c>
      <c r="L16" s="72" t="s">
        <v>372</v>
      </c>
      <c r="M16" s="73">
        <v>13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602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70</v>
      </c>
      <c r="D18" s="92">
        <f>SUM(D6:D17)</f>
        <v>74</v>
      </c>
      <c r="F18" s="81" t="s">
        <v>603</v>
      </c>
      <c r="K18" s="92">
        <f>SUM(K6:K17)</f>
        <v>75.5</v>
      </c>
      <c r="M18" s="92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538</v>
      </c>
      <c r="J19" s="34" t="s">
        <v>14</v>
      </c>
      <c r="L19" s="34" t="s">
        <v>14</v>
      </c>
    </row>
    <row r="20" spans="1:13">
      <c r="A20" s="146" t="s">
        <v>66</v>
      </c>
      <c r="B20" s="108">
        <v>2.5</v>
      </c>
      <c r="C20" s="146" t="s">
        <v>194</v>
      </c>
      <c r="D20" s="108">
        <v>3</v>
      </c>
      <c r="F20" s="81" t="s">
        <v>539</v>
      </c>
      <c r="J20" s="146" t="s">
        <v>120</v>
      </c>
      <c r="K20" s="108">
        <v>3</v>
      </c>
      <c r="L20" s="146" t="s">
        <v>117</v>
      </c>
      <c r="M20" s="108">
        <v>7</v>
      </c>
    </row>
    <row r="21" spans="1:13">
      <c r="A21" s="147" t="s">
        <v>243</v>
      </c>
      <c r="B21" s="102">
        <v>6</v>
      </c>
      <c r="C21" s="147" t="s">
        <v>201</v>
      </c>
      <c r="D21" s="102">
        <v>8</v>
      </c>
      <c r="F21" s="81" t="s">
        <v>604</v>
      </c>
      <c r="J21" s="147" t="s">
        <v>149</v>
      </c>
      <c r="K21" s="102" t="s">
        <v>475</v>
      </c>
      <c r="L21" s="74" t="s">
        <v>400</v>
      </c>
      <c r="M21" s="75">
        <v>5.5</v>
      </c>
    </row>
    <row r="22" spans="1:13">
      <c r="A22" s="147" t="s">
        <v>198</v>
      </c>
      <c r="B22" s="101" t="s">
        <v>475</v>
      </c>
      <c r="C22" s="147" t="s">
        <v>219</v>
      </c>
      <c r="D22" s="101" t="s">
        <v>475</v>
      </c>
      <c r="F22" s="81" t="s">
        <v>605</v>
      </c>
      <c r="J22" s="147" t="s">
        <v>383</v>
      </c>
      <c r="K22" s="101" t="s">
        <v>475</v>
      </c>
      <c r="L22" s="147" t="s">
        <v>327</v>
      </c>
      <c r="M22" s="101" t="s">
        <v>475</v>
      </c>
    </row>
    <row r="23" spans="1:13">
      <c r="A23" s="147" t="s">
        <v>238</v>
      </c>
      <c r="B23" s="101" t="s">
        <v>475</v>
      </c>
      <c r="C23" s="147" t="s">
        <v>235</v>
      </c>
      <c r="D23" s="101">
        <v>4.5</v>
      </c>
      <c r="F23" s="81" t="s">
        <v>606</v>
      </c>
      <c r="J23" s="147" t="s">
        <v>355</v>
      </c>
      <c r="K23" s="101" t="s">
        <v>475</v>
      </c>
      <c r="L23" s="147" t="s">
        <v>418</v>
      </c>
      <c r="M23" s="101" t="s">
        <v>475</v>
      </c>
    </row>
    <row r="24" spans="1:13">
      <c r="A24" s="74" t="s">
        <v>208</v>
      </c>
      <c r="B24" s="75">
        <v>5.5</v>
      </c>
      <c r="C24" s="74" t="s">
        <v>405</v>
      </c>
      <c r="D24" s="75">
        <v>6</v>
      </c>
      <c r="F24" s="81" t="s">
        <v>574</v>
      </c>
      <c r="J24" s="74" t="s">
        <v>341</v>
      </c>
      <c r="K24" s="75">
        <v>6</v>
      </c>
      <c r="L24" s="147" t="s">
        <v>357</v>
      </c>
      <c r="M24" s="102">
        <v>6</v>
      </c>
    </row>
    <row r="25" spans="1:13">
      <c r="A25" s="74" t="s">
        <v>377</v>
      </c>
      <c r="B25" s="75">
        <v>7.5</v>
      </c>
      <c r="C25" s="147" t="s">
        <v>267</v>
      </c>
      <c r="D25" s="101">
        <v>5.5</v>
      </c>
      <c r="F25" s="81" t="s">
        <v>607</v>
      </c>
      <c r="J25" s="147" t="s">
        <v>504</v>
      </c>
      <c r="K25" s="101">
        <v>5</v>
      </c>
      <c r="L25" s="147" t="s">
        <v>328</v>
      </c>
      <c r="M25" s="101" t="s">
        <v>475</v>
      </c>
    </row>
    <row r="26" spans="1:13">
      <c r="A26" s="147" t="s">
        <v>407</v>
      </c>
      <c r="B26" s="101">
        <v>6</v>
      </c>
      <c r="C26" s="147" t="s">
        <v>104</v>
      </c>
      <c r="D26" s="101">
        <v>9.5</v>
      </c>
      <c r="F26" s="81" t="s">
        <v>567</v>
      </c>
      <c r="J26" s="147" t="s">
        <v>73</v>
      </c>
      <c r="K26" s="101" t="s">
        <v>475</v>
      </c>
      <c r="L26" s="147" t="s">
        <v>251</v>
      </c>
      <c r="M26" s="101" t="s">
        <v>475</v>
      </c>
    </row>
    <row r="27" spans="1:13">
      <c r="A27" s="147" t="s">
        <v>109</v>
      </c>
      <c r="B27" s="101" t="s">
        <v>475</v>
      </c>
      <c r="C27" s="147" t="s">
        <v>143</v>
      </c>
      <c r="D27" s="101">
        <v>5.5</v>
      </c>
      <c r="F27" s="81" t="s">
        <v>608</v>
      </c>
      <c r="J27" s="147" t="s">
        <v>268</v>
      </c>
      <c r="K27" s="101" t="s">
        <v>475</v>
      </c>
      <c r="L27" s="74" t="s">
        <v>176</v>
      </c>
      <c r="M27" s="75">
        <v>13</v>
      </c>
    </row>
    <row r="28" spans="1:13">
      <c r="A28" s="147" t="s">
        <v>347</v>
      </c>
      <c r="B28" s="101" t="s">
        <v>475</v>
      </c>
      <c r="C28" s="147" t="s">
        <v>296</v>
      </c>
      <c r="D28" s="102">
        <v>9.5</v>
      </c>
      <c r="F28" s="81" t="s">
        <v>609</v>
      </c>
      <c r="J28" s="147" t="s">
        <v>402</v>
      </c>
      <c r="K28" s="101" t="s">
        <v>475</v>
      </c>
      <c r="L28" s="147" t="s">
        <v>417</v>
      </c>
      <c r="M28" s="102">
        <v>6</v>
      </c>
    </row>
    <row r="29" spans="1:13" ht="15" thickBot="1">
      <c r="A29" s="111" t="s">
        <v>185</v>
      </c>
      <c r="B29" s="112">
        <v>6.5</v>
      </c>
      <c r="C29" s="111" t="s">
        <v>345</v>
      </c>
      <c r="D29" s="112">
        <v>5</v>
      </c>
      <c r="F29" s="81" t="s">
        <v>610</v>
      </c>
      <c r="J29" s="111" t="s">
        <v>144</v>
      </c>
      <c r="K29" s="112" t="s">
        <v>475</v>
      </c>
      <c r="L29" s="111" t="s">
        <v>272</v>
      </c>
      <c r="M29" s="112">
        <v>7.5</v>
      </c>
    </row>
    <row r="30" spans="1:13">
      <c r="F30" s="81" t="s">
        <v>611</v>
      </c>
    </row>
    <row r="31" spans="1:13">
      <c r="F31" s="81" t="s">
        <v>612</v>
      </c>
    </row>
    <row r="32" spans="1:13" ht="15" thickBot="1"/>
    <row r="33" spans="1:13" ht="21" thickBot="1">
      <c r="A33" s="183" t="s">
        <v>13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233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397</v>
      </c>
      <c r="M37" s="40">
        <v>5</v>
      </c>
    </row>
    <row r="38" spans="1:13" ht="15">
      <c r="A38" s="9" t="s">
        <v>206</v>
      </c>
      <c r="B38" s="40">
        <v>10</v>
      </c>
      <c r="C38" s="9" t="s">
        <v>239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227</v>
      </c>
      <c r="B39" s="40">
        <v>2</v>
      </c>
      <c r="C39" s="9" t="s">
        <v>230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376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288</v>
      </c>
      <c r="D41" s="40">
        <v>17</v>
      </c>
      <c r="G41" s="83"/>
      <c r="J41" s="9"/>
      <c r="K41" s="40"/>
      <c r="L41" s="9" t="s">
        <v>300</v>
      </c>
      <c r="M41" s="40">
        <v>5.5</v>
      </c>
    </row>
    <row r="42" spans="1:13" ht="15">
      <c r="A42" s="9" t="s">
        <v>367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320</v>
      </c>
      <c r="M42" s="73">
        <v>6.5</v>
      </c>
    </row>
    <row r="43" spans="1:13" ht="15">
      <c r="A43" s="9" t="s">
        <v>446</v>
      </c>
      <c r="B43" s="40">
        <v>5</v>
      </c>
      <c r="C43" s="9" t="s">
        <v>209</v>
      </c>
      <c r="D43" s="40">
        <v>6</v>
      </c>
      <c r="G43" s="83"/>
      <c r="J43" s="9"/>
      <c r="K43" s="40"/>
      <c r="L43" s="9" t="s">
        <v>252</v>
      </c>
      <c r="M43" s="40">
        <v>7</v>
      </c>
    </row>
    <row r="44" spans="1:13" ht="15">
      <c r="A44" s="9" t="s">
        <v>192</v>
      </c>
      <c r="B44" s="40">
        <v>5</v>
      </c>
      <c r="C44" s="9" t="s">
        <v>360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275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182</v>
      </c>
      <c r="B46" s="73">
        <v>5</v>
      </c>
      <c r="C46" s="72" t="s">
        <v>391</v>
      </c>
      <c r="D46" s="73">
        <v>5</v>
      </c>
      <c r="G46" s="83"/>
      <c r="J46" s="10"/>
      <c r="K46" s="41"/>
      <c r="L46" s="72" t="s">
        <v>379</v>
      </c>
      <c r="M46" s="73">
        <v>0</v>
      </c>
    </row>
    <row r="47" spans="1:13" ht="15" thickBot="1">
      <c r="A47" s="96" t="s">
        <v>44</v>
      </c>
      <c r="B47" s="38">
        <v>1</v>
      </c>
      <c r="C47" s="44"/>
      <c r="D47" s="38"/>
      <c r="E47" s="42"/>
      <c r="G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68</v>
      </c>
      <c r="D48" s="92">
        <f>SUM(D36:D47)</f>
        <v>83.5</v>
      </c>
      <c r="E48" s="42"/>
      <c r="G48" s="82"/>
      <c r="K48" s="92">
        <f>SUM(K36:K47)</f>
        <v>1</v>
      </c>
      <c r="M48" s="92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6" t="s">
        <v>82</v>
      </c>
      <c r="B50" s="108">
        <v>4.5</v>
      </c>
      <c r="C50" s="146" t="s">
        <v>135</v>
      </c>
      <c r="D50" s="108">
        <v>6</v>
      </c>
      <c r="G50" s="83"/>
      <c r="J50" s="106"/>
      <c r="K50" s="108"/>
      <c r="L50" s="146" t="s">
        <v>233</v>
      </c>
      <c r="M50" s="108">
        <v>0</v>
      </c>
    </row>
    <row r="51" spans="1:13" ht="15">
      <c r="A51" s="147" t="s">
        <v>425</v>
      </c>
      <c r="B51" s="102" t="s">
        <v>475</v>
      </c>
      <c r="C51" s="147" t="s">
        <v>374</v>
      </c>
      <c r="D51" s="102">
        <v>5</v>
      </c>
      <c r="G51" s="83"/>
      <c r="J51" s="107"/>
      <c r="K51" s="102"/>
      <c r="L51" s="147" t="s">
        <v>229</v>
      </c>
      <c r="M51" s="102" t="s">
        <v>475</v>
      </c>
    </row>
    <row r="52" spans="1:13">
      <c r="A52" s="74" t="s">
        <v>240</v>
      </c>
      <c r="B52" s="75">
        <v>6</v>
      </c>
      <c r="C52" s="147" t="s">
        <v>329</v>
      </c>
      <c r="D52" s="101">
        <v>5.5</v>
      </c>
      <c r="G52" s="82"/>
      <c r="J52" s="107"/>
      <c r="K52" s="101"/>
      <c r="L52" s="74" t="s">
        <v>427</v>
      </c>
      <c r="M52" s="75">
        <v>6</v>
      </c>
    </row>
    <row r="53" spans="1:13" ht="15">
      <c r="A53" s="147" t="s">
        <v>334</v>
      </c>
      <c r="B53" s="101" t="s">
        <v>475</v>
      </c>
      <c r="C53" s="147"/>
      <c r="D53" s="101"/>
      <c r="G53" s="83"/>
      <c r="J53" s="107"/>
      <c r="K53" s="101"/>
      <c r="L53" s="147" t="s">
        <v>107</v>
      </c>
      <c r="M53" s="101" t="s">
        <v>475</v>
      </c>
    </row>
    <row r="54" spans="1:13" ht="15">
      <c r="A54" s="147" t="s">
        <v>299</v>
      </c>
      <c r="B54" s="102">
        <v>6</v>
      </c>
      <c r="C54" s="74" t="s">
        <v>253</v>
      </c>
      <c r="D54" s="75">
        <v>12.5</v>
      </c>
      <c r="G54" s="83"/>
      <c r="J54" s="109"/>
      <c r="K54" s="110"/>
      <c r="L54" s="74" t="s">
        <v>311</v>
      </c>
      <c r="M54" s="75">
        <v>4.5</v>
      </c>
    </row>
    <row r="55" spans="1:13" ht="15">
      <c r="A55" s="147" t="s">
        <v>271</v>
      </c>
      <c r="B55" s="101">
        <v>10</v>
      </c>
      <c r="C55" s="147" t="s">
        <v>338</v>
      </c>
      <c r="D55" s="101">
        <v>6</v>
      </c>
      <c r="G55" s="83"/>
      <c r="J55" s="107"/>
      <c r="K55" s="101"/>
      <c r="L55" s="74" t="s">
        <v>423</v>
      </c>
      <c r="M55" s="75">
        <v>6.5</v>
      </c>
    </row>
    <row r="56" spans="1:13" ht="15">
      <c r="A56" s="147" t="s">
        <v>196</v>
      </c>
      <c r="B56" s="101" t="s">
        <v>475</v>
      </c>
      <c r="C56" s="147" t="s">
        <v>358</v>
      </c>
      <c r="D56" s="101" t="s">
        <v>475</v>
      </c>
      <c r="G56" s="83"/>
      <c r="J56" s="107"/>
      <c r="K56" s="101"/>
      <c r="L56" s="147" t="s">
        <v>490</v>
      </c>
      <c r="M56" s="101">
        <v>6</v>
      </c>
    </row>
    <row r="57" spans="1:13">
      <c r="A57" s="74" t="s">
        <v>191</v>
      </c>
      <c r="B57" s="75">
        <v>5</v>
      </c>
      <c r="C57" s="74" t="s">
        <v>301</v>
      </c>
      <c r="D57" s="75">
        <v>5</v>
      </c>
      <c r="G57" s="82"/>
      <c r="J57" s="107"/>
      <c r="K57" s="101"/>
      <c r="L57" s="147" t="s">
        <v>111</v>
      </c>
      <c r="M57" s="101" t="s">
        <v>475</v>
      </c>
    </row>
    <row r="58" spans="1:13" ht="15">
      <c r="A58" s="147" t="s">
        <v>216</v>
      </c>
      <c r="B58" s="101" t="s">
        <v>475</v>
      </c>
      <c r="C58" s="147" t="s">
        <v>325</v>
      </c>
      <c r="D58" s="102">
        <v>9.5</v>
      </c>
      <c r="G58" s="83"/>
      <c r="J58" s="107"/>
      <c r="K58" s="101"/>
      <c r="L58" s="147" t="s">
        <v>222</v>
      </c>
      <c r="M58" s="102">
        <v>4.5</v>
      </c>
    </row>
    <row r="59" spans="1:13" ht="15" thickBot="1">
      <c r="A59" s="111" t="s">
        <v>262</v>
      </c>
      <c r="B59" s="112">
        <v>6</v>
      </c>
      <c r="C59" s="111" t="s">
        <v>429</v>
      </c>
      <c r="D59" s="112" t="s">
        <v>475</v>
      </c>
      <c r="J59" s="111"/>
      <c r="K59" s="112"/>
      <c r="L59" s="111" t="s">
        <v>411</v>
      </c>
      <c r="M59" s="112" t="s">
        <v>475</v>
      </c>
    </row>
    <row r="60" spans="1:13" ht="15" thickBot="1">
      <c r="D60" s="6"/>
    </row>
    <row r="61" spans="1:13" ht="21" thickBot="1">
      <c r="A61" s="183" t="s">
        <v>56</v>
      </c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5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200</v>
      </c>
      <c r="B64" s="39">
        <v>6</v>
      </c>
      <c r="C64" s="8" t="s">
        <v>86</v>
      </c>
      <c r="D64" s="39">
        <v>4</v>
      </c>
      <c r="F64" s="98"/>
      <c r="J64" s="8" t="s">
        <v>317</v>
      </c>
      <c r="K64" s="39">
        <v>5</v>
      </c>
      <c r="L64" s="8" t="s">
        <v>450</v>
      </c>
      <c r="M64" s="39">
        <v>5</v>
      </c>
    </row>
    <row r="65" spans="1:14" ht="15">
      <c r="A65" s="72" t="s">
        <v>470</v>
      </c>
      <c r="B65" s="73">
        <v>4</v>
      </c>
      <c r="C65" s="9" t="s">
        <v>236</v>
      </c>
      <c r="D65" s="40">
        <v>4</v>
      </c>
      <c r="F65" s="98"/>
      <c r="J65" s="9" t="s">
        <v>146</v>
      </c>
      <c r="K65" s="40">
        <v>7.5</v>
      </c>
      <c r="L65" s="72" t="s">
        <v>349</v>
      </c>
      <c r="M65" s="73">
        <v>3</v>
      </c>
      <c r="N65" s="20"/>
    </row>
    <row r="66" spans="1:14" ht="15">
      <c r="A66" s="9" t="s">
        <v>593</v>
      </c>
      <c r="B66" s="40">
        <v>5</v>
      </c>
      <c r="C66" s="9" t="s">
        <v>346</v>
      </c>
      <c r="D66" s="40">
        <v>6</v>
      </c>
      <c r="F66" s="98"/>
      <c r="J66" s="9" t="s">
        <v>202</v>
      </c>
      <c r="K66" s="40">
        <v>5</v>
      </c>
      <c r="L66" s="9" t="s">
        <v>318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204</v>
      </c>
      <c r="D67" s="73">
        <v>5.5</v>
      </c>
      <c r="F67" s="98"/>
      <c r="J67" s="72" t="s">
        <v>249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594</v>
      </c>
      <c r="B68" s="32">
        <v>7.5</v>
      </c>
      <c r="C68" s="9" t="s">
        <v>298</v>
      </c>
      <c r="D68" s="32">
        <v>6</v>
      </c>
      <c r="F68" s="98"/>
      <c r="J68" s="72" t="s">
        <v>89</v>
      </c>
      <c r="K68" s="73">
        <v>5.5</v>
      </c>
      <c r="L68" s="9" t="s">
        <v>295</v>
      </c>
      <c r="M68" s="32">
        <v>10.5</v>
      </c>
      <c r="N68" s="20"/>
    </row>
    <row r="69" spans="1:14" ht="15">
      <c r="A69" s="9" t="s">
        <v>342</v>
      </c>
      <c r="B69" s="40">
        <v>6.5</v>
      </c>
      <c r="C69" s="9" t="s">
        <v>180</v>
      </c>
      <c r="D69" s="40">
        <v>5</v>
      </c>
      <c r="F69" s="98"/>
      <c r="J69" s="72" t="s">
        <v>293</v>
      </c>
      <c r="K69" s="73">
        <v>6</v>
      </c>
      <c r="L69" s="72" t="s">
        <v>226</v>
      </c>
      <c r="M69" s="73">
        <v>9.5</v>
      </c>
      <c r="N69" s="20"/>
    </row>
    <row r="70" spans="1:14" ht="15">
      <c r="A70" s="9" t="s">
        <v>259</v>
      </c>
      <c r="B70" s="40">
        <v>3.5</v>
      </c>
      <c r="C70" s="9" t="s">
        <v>257</v>
      </c>
      <c r="D70" s="40">
        <v>5</v>
      </c>
      <c r="F70" s="98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195</v>
      </c>
      <c r="B71" s="40">
        <v>5.5</v>
      </c>
      <c r="C71" s="9" t="s">
        <v>396</v>
      </c>
      <c r="D71" s="40">
        <v>5</v>
      </c>
      <c r="F71" s="98"/>
      <c r="J71" s="9" t="s">
        <v>316</v>
      </c>
      <c r="K71" s="40">
        <v>5.5</v>
      </c>
      <c r="L71" s="9" t="s">
        <v>336</v>
      </c>
      <c r="M71" s="40">
        <v>6</v>
      </c>
      <c r="N71" s="20"/>
    </row>
    <row r="72" spans="1:14" ht="15">
      <c r="A72" s="72" t="s">
        <v>354</v>
      </c>
      <c r="B72" s="73">
        <v>5</v>
      </c>
      <c r="C72" s="9" t="s">
        <v>287</v>
      </c>
      <c r="D72" s="40">
        <v>6</v>
      </c>
      <c r="F72" s="98"/>
      <c r="J72" s="9" t="s">
        <v>351</v>
      </c>
      <c r="K72" s="40">
        <v>9.5</v>
      </c>
      <c r="L72" s="9" t="s">
        <v>280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8"/>
      <c r="J73" s="9" t="s">
        <v>404</v>
      </c>
      <c r="K73" s="40">
        <v>6</v>
      </c>
      <c r="L73" s="9" t="s">
        <v>452</v>
      </c>
      <c r="M73" s="40">
        <v>6</v>
      </c>
      <c r="N73" s="20"/>
    </row>
    <row r="74" spans="1:14" ht="16" thickBot="1">
      <c r="A74" s="72" t="s">
        <v>177</v>
      </c>
      <c r="B74" s="73">
        <v>0</v>
      </c>
      <c r="C74" s="10" t="s">
        <v>424</v>
      </c>
      <c r="D74" s="41">
        <v>11</v>
      </c>
      <c r="F74" s="98"/>
      <c r="J74" s="10" t="s">
        <v>281</v>
      </c>
      <c r="K74" s="41">
        <v>10</v>
      </c>
      <c r="L74" s="10" t="s">
        <v>592</v>
      </c>
      <c r="M74" s="41">
        <v>10</v>
      </c>
      <c r="N74" s="20"/>
    </row>
    <row r="75" spans="1:14" ht="16" thickBot="1">
      <c r="A75" s="96" t="s">
        <v>44</v>
      </c>
      <c r="B75" s="38">
        <v>1</v>
      </c>
      <c r="C75" s="44"/>
      <c r="D75" s="38"/>
      <c r="E75" s="42"/>
      <c r="F75" s="98"/>
      <c r="J75" s="96" t="s">
        <v>44</v>
      </c>
      <c r="K75" s="38">
        <v>1</v>
      </c>
      <c r="L75" s="44"/>
      <c r="M75" s="38"/>
      <c r="N75" s="20"/>
    </row>
    <row r="76" spans="1:14" ht="16" thickBot="1">
      <c r="B76" s="92">
        <f>SUM(B64:B75)</f>
        <v>53.5</v>
      </c>
      <c r="D76" s="92">
        <f>SUM(D64:D75)</f>
        <v>64</v>
      </c>
      <c r="E76" s="42"/>
      <c r="F76" s="98"/>
      <c r="K76" s="92">
        <f>SUM(K64:K75)</f>
        <v>66.5</v>
      </c>
      <c r="M76" s="92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8"/>
      <c r="J77" s="34" t="s">
        <v>14</v>
      </c>
      <c r="L77" s="34" t="s">
        <v>14</v>
      </c>
      <c r="N77" s="20"/>
    </row>
    <row r="78" spans="1:14" ht="15">
      <c r="A78" s="146" t="s">
        <v>200</v>
      </c>
      <c r="B78" s="108">
        <v>6</v>
      </c>
      <c r="C78" s="146" t="s">
        <v>86</v>
      </c>
      <c r="D78" s="108">
        <v>4</v>
      </c>
      <c r="F78" s="98"/>
      <c r="J78" s="146" t="s">
        <v>317</v>
      </c>
      <c r="K78" s="108">
        <v>5</v>
      </c>
      <c r="L78" s="146" t="s">
        <v>450</v>
      </c>
      <c r="M78" s="108">
        <v>5</v>
      </c>
      <c r="N78" s="20"/>
    </row>
    <row r="79" spans="1:14" ht="15">
      <c r="A79" s="74" t="s">
        <v>108</v>
      </c>
      <c r="B79" s="75">
        <v>4</v>
      </c>
      <c r="C79" s="147" t="s">
        <v>125</v>
      </c>
      <c r="D79" s="102" t="s">
        <v>475</v>
      </c>
      <c r="F79" s="98"/>
      <c r="J79" s="147" t="s">
        <v>245</v>
      </c>
      <c r="K79" s="102" t="s">
        <v>475</v>
      </c>
      <c r="L79" s="147" t="s">
        <v>414</v>
      </c>
      <c r="M79" s="102" t="s">
        <v>475</v>
      </c>
      <c r="N79" s="20"/>
    </row>
    <row r="80" spans="1:14" ht="15">
      <c r="A80" s="147" t="s">
        <v>469</v>
      </c>
      <c r="B80" s="101">
        <v>5</v>
      </c>
      <c r="C80" s="74" t="s">
        <v>365</v>
      </c>
      <c r="D80" s="75">
        <v>5.5</v>
      </c>
      <c r="F80" s="98"/>
      <c r="J80" s="147" t="s">
        <v>103</v>
      </c>
      <c r="K80" s="101" t="s">
        <v>475</v>
      </c>
      <c r="L80" s="74" t="s">
        <v>154</v>
      </c>
      <c r="M80" s="75">
        <v>3</v>
      </c>
      <c r="N80" s="20"/>
    </row>
    <row r="81" spans="1:17" ht="15">
      <c r="A81" s="147" t="s">
        <v>110</v>
      </c>
      <c r="B81" s="101" t="s">
        <v>475</v>
      </c>
      <c r="C81" s="147" t="s">
        <v>244</v>
      </c>
      <c r="D81" s="101">
        <v>6.5</v>
      </c>
      <c r="F81" s="98"/>
      <c r="J81" s="147" t="s">
        <v>370</v>
      </c>
      <c r="K81" s="101" t="s">
        <v>475</v>
      </c>
      <c r="L81" s="147" t="s">
        <v>430</v>
      </c>
      <c r="M81" s="101" t="s">
        <v>475</v>
      </c>
      <c r="N81" s="20"/>
    </row>
    <row r="82" spans="1:17" ht="15">
      <c r="A82" s="147" t="s">
        <v>213</v>
      </c>
      <c r="B82" s="102" t="s">
        <v>475</v>
      </c>
      <c r="C82" s="147" t="s">
        <v>142</v>
      </c>
      <c r="D82" s="102" t="s">
        <v>475</v>
      </c>
      <c r="F82" s="98"/>
      <c r="J82" s="74" t="s">
        <v>264</v>
      </c>
      <c r="K82" s="75">
        <v>5.5</v>
      </c>
      <c r="L82" s="74" t="s">
        <v>258</v>
      </c>
      <c r="M82" s="75">
        <v>9.5</v>
      </c>
      <c r="N82" s="20"/>
      <c r="Q82" s="6"/>
    </row>
    <row r="83" spans="1:17" ht="15">
      <c r="A83" s="147" t="s">
        <v>399</v>
      </c>
      <c r="B83" s="101">
        <v>5</v>
      </c>
      <c r="C83" s="147" t="s">
        <v>273</v>
      </c>
      <c r="D83" s="101">
        <v>5.5</v>
      </c>
      <c r="F83" s="98"/>
      <c r="J83" s="74" t="s">
        <v>113</v>
      </c>
      <c r="K83" s="75">
        <v>6</v>
      </c>
      <c r="L83" s="147" t="s">
        <v>451</v>
      </c>
      <c r="M83" s="101">
        <v>6</v>
      </c>
      <c r="N83" s="20"/>
      <c r="Q83" s="6"/>
    </row>
    <row r="84" spans="1:17" ht="15">
      <c r="A84" s="147" t="s">
        <v>492</v>
      </c>
      <c r="B84" s="101">
        <v>5</v>
      </c>
      <c r="C84" s="147" t="s">
        <v>393</v>
      </c>
      <c r="D84" s="101" t="s">
        <v>475</v>
      </c>
      <c r="F84" s="98"/>
      <c r="J84" s="147" t="s">
        <v>145</v>
      </c>
      <c r="K84" s="101" t="s">
        <v>475</v>
      </c>
      <c r="L84" s="147" t="s">
        <v>271</v>
      </c>
      <c r="M84" s="101" t="s">
        <v>475</v>
      </c>
      <c r="N84" s="20"/>
      <c r="Q84" s="6"/>
    </row>
    <row r="85" spans="1:17" ht="15">
      <c r="A85" s="147" t="s">
        <v>289</v>
      </c>
      <c r="B85" s="101" t="s">
        <v>475</v>
      </c>
      <c r="C85" s="147" t="s">
        <v>193</v>
      </c>
      <c r="D85" s="101">
        <v>10</v>
      </c>
      <c r="F85" s="98"/>
      <c r="J85" s="147" t="s">
        <v>84</v>
      </c>
      <c r="K85" s="101" t="s">
        <v>475</v>
      </c>
      <c r="L85" s="147" t="s">
        <v>389</v>
      </c>
      <c r="M85" s="102">
        <v>7</v>
      </c>
      <c r="N85" s="20"/>
      <c r="Q85" s="6"/>
    </row>
    <row r="86" spans="1:17" ht="15">
      <c r="A86" s="74" t="s">
        <v>474</v>
      </c>
      <c r="B86" s="75">
        <v>5</v>
      </c>
      <c r="C86" s="147" t="s">
        <v>94</v>
      </c>
      <c r="D86" s="102" t="s">
        <v>475</v>
      </c>
      <c r="F86" s="98"/>
      <c r="J86" s="147" t="s">
        <v>189</v>
      </c>
      <c r="K86" s="101" t="s">
        <v>475</v>
      </c>
      <c r="L86" s="147" t="s">
        <v>324</v>
      </c>
      <c r="M86" s="101">
        <v>4</v>
      </c>
      <c r="N86" s="20"/>
      <c r="Q86" s="6"/>
    </row>
    <row r="87" spans="1:17" ht="16" thickBot="1">
      <c r="A87" s="111" t="s">
        <v>255</v>
      </c>
      <c r="B87" s="112" t="s">
        <v>475</v>
      </c>
      <c r="C87" s="111" t="s">
        <v>410</v>
      </c>
      <c r="D87" s="112" t="s">
        <v>475</v>
      </c>
      <c r="F87" s="98"/>
      <c r="J87" s="111" t="s">
        <v>398</v>
      </c>
      <c r="K87" s="112" t="s">
        <v>475</v>
      </c>
      <c r="L87" s="111"/>
      <c r="M87" s="112"/>
      <c r="N87" s="20"/>
      <c r="Q87" s="6"/>
    </row>
    <row r="88" spans="1:17" ht="16" thickBot="1">
      <c r="F88" s="98"/>
      <c r="N88" s="20"/>
      <c r="Q88" s="6"/>
    </row>
    <row r="89" spans="1:17" ht="21" thickBot="1">
      <c r="A89" s="183" t="s">
        <v>434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5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232</v>
      </c>
      <c r="D92" s="39">
        <v>3.5</v>
      </c>
      <c r="F92" s="98"/>
      <c r="J92" s="8" t="s">
        <v>330</v>
      </c>
      <c r="K92" s="39">
        <v>6</v>
      </c>
      <c r="L92" s="8" t="s">
        <v>323</v>
      </c>
      <c r="M92" s="39">
        <v>6.5</v>
      </c>
    </row>
    <row r="93" spans="1:17" ht="15">
      <c r="A93" s="9" t="s">
        <v>212</v>
      </c>
      <c r="B93" s="40">
        <v>5.5</v>
      </c>
      <c r="C93" s="9" t="s">
        <v>96</v>
      </c>
      <c r="D93" s="40">
        <v>6</v>
      </c>
      <c r="F93" s="98"/>
      <c r="J93" s="9" t="s">
        <v>131</v>
      </c>
      <c r="K93" s="40">
        <v>5</v>
      </c>
      <c r="L93" s="9" t="s">
        <v>375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8"/>
      <c r="J94" s="9" t="s">
        <v>500</v>
      </c>
      <c r="K94" s="40">
        <v>6</v>
      </c>
      <c r="L94" s="9" t="s">
        <v>186</v>
      </c>
      <c r="M94" s="40">
        <v>6</v>
      </c>
      <c r="N94" s="20"/>
    </row>
    <row r="95" spans="1:17" ht="15">
      <c r="A95" s="9" t="s">
        <v>248</v>
      </c>
      <c r="B95" s="40">
        <v>6</v>
      </c>
      <c r="C95" s="9" t="s">
        <v>100</v>
      </c>
      <c r="D95" s="40">
        <v>6.5</v>
      </c>
      <c r="F95" s="98"/>
      <c r="J95" s="9" t="s">
        <v>115</v>
      </c>
      <c r="K95" s="40">
        <v>6</v>
      </c>
      <c r="L95" s="9" t="s">
        <v>246</v>
      </c>
      <c r="M95" s="40">
        <v>7.5</v>
      </c>
      <c r="N95" s="20"/>
    </row>
    <row r="96" spans="1:17" ht="15">
      <c r="A96" s="9" t="s">
        <v>292</v>
      </c>
      <c r="B96" s="32">
        <v>5.5</v>
      </c>
      <c r="C96" s="72" t="s">
        <v>81</v>
      </c>
      <c r="D96" s="73">
        <v>7</v>
      </c>
      <c r="F96" s="98"/>
      <c r="J96" s="9" t="s">
        <v>214</v>
      </c>
      <c r="K96" s="32">
        <v>6.5</v>
      </c>
      <c r="L96" s="9" t="s">
        <v>364</v>
      </c>
      <c r="M96" s="32">
        <v>6</v>
      </c>
      <c r="N96" s="20"/>
    </row>
    <row r="97" spans="1:17" ht="15">
      <c r="A97" s="9" t="s">
        <v>307</v>
      </c>
      <c r="B97" s="40">
        <v>6.5</v>
      </c>
      <c r="C97" s="72" t="s">
        <v>90</v>
      </c>
      <c r="D97" s="73">
        <v>9</v>
      </c>
      <c r="F97" s="98"/>
      <c r="J97" s="9" t="s">
        <v>283</v>
      </c>
      <c r="K97" s="40">
        <v>8</v>
      </c>
      <c r="L97" s="72" t="s">
        <v>183</v>
      </c>
      <c r="M97" s="73">
        <v>3.5</v>
      </c>
      <c r="N97" s="20"/>
    </row>
    <row r="98" spans="1:17" ht="15">
      <c r="A98" s="9" t="s">
        <v>401</v>
      </c>
      <c r="B98" s="40">
        <v>9.5</v>
      </c>
      <c r="C98" s="9" t="s">
        <v>309</v>
      </c>
      <c r="D98" s="40">
        <v>6.5</v>
      </c>
      <c r="F98" s="98"/>
      <c r="J98" s="9" t="s">
        <v>303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326</v>
      </c>
      <c r="B99" s="73">
        <v>10</v>
      </c>
      <c r="C99" s="9" t="s">
        <v>92</v>
      </c>
      <c r="D99" s="40">
        <v>11</v>
      </c>
      <c r="F99" s="98"/>
      <c r="J99" s="72" t="s">
        <v>312</v>
      </c>
      <c r="K99" s="73">
        <v>6</v>
      </c>
      <c r="L99" s="72" t="s">
        <v>319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172</v>
      </c>
      <c r="D100" s="40">
        <v>6</v>
      </c>
      <c r="F100" s="98"/>
      <c r="J100" s="9" t="s">
        <v>95</v>
      </c>
      <c r="K100" s="40">
        <v>5</v>
      </c>
      <c r="L100" s="9" t="s">
        <v>467</v>
      </c>
      <c r="M100" s="40">
        <v>7</v>
      </c>
      <c r="N100" s="20"/>
    </row>
    <row r="101" spans="1:17" ht="15">
      <c r="A101" s="9" t="s">
        <v>416</v>
      </c>
      <c r="B101" s="40">
        <v>10</v>
      </c>
      <c r="C101" s="9" t="s">
        <v>85</v>
      </c>
      <c r="D101" s="40">
        <v>6.5</v>
      </c>
      <c r="F101" s="98"/>
      <c r="J101" s="72" t="s">
        <v>294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269</v>
      </c>
      <c r="D102" s="41">
        <v>5.5</v>
      </c>
      <c r="F102" s="98"/>
      <c r="J102" s="10" t="s">
        <v>310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6" t="s">
        <v>44</v>
      </c>
      <c r="B103" s="38">
        <v>1</v>
      </c>
      <c r="C103" s="44"/>
      <c r="D103" s="38"/>
      <c r="E103" s="42"/>
      <c r="F103" s="98"/>
      <c r="J103" s="96" t="s">
        <v>44</v>
      </c>
      <c r="K103" s="38">
        <v>1</v>
      </c>
      <c r="L103" s="44"/>
      <c r="M103" s="38"/>
      <c r="N103" s="20"/>
    </row>
    <row r="104" spans="1:17" ht="16" thickBot="1">
      <c r="B104" s="92">
        <f>SUM(B92:B103)</f>
        <v>74</v>
      </c>
      <c r="D104" s="92">
        <f>SUM(D92:D103)</f>
        <v>74</v>
      </c>
      <c r="E104" s="42"/>
      <c r="F104" s="98"/>
      <c r="K104" s="92">
        <f>SUM(K92:K103)</f>
        <v>70</v>
      </c>
      <c r="M104" s="92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8"/>
      <c r="J105" s="34" t="s">
        <v>14</v>
      </c>
      <c r="L105" s="34" t="s">
        <v>14</v>
      </c>
      <c r="N105" s="20"/>
    </row>
    <row r="106" spans="1:17" ht="15">
      <c r="A106" s="146" t="s">
        <v>79</v>
      </c>
      <c r="B106" s="108">
        <v>6.5</v>
      </c>
      <c r="C106" s="146" t="s">
        <v>232</v>
      </c>
      <c r="D106" s="108">
        <v>3.5</v>
      </c>
      <c r="F106" s="98"/>
      <c r="J106" s="146" t="s">
        <v>330</v>
      </c>
      <c r="K106" s="108">
        <v>6</v>
      </c>
      <c r="L106" s="146" t="s">
        <v>323</v>
      </c>
      <c r="M106" s="108">
        <v>6.5</v>
      </c>
      <c r="N106" s="20"/>
    </row>
    <row r="107" spans="1:17" ht="15">
      <c r="A107" s="147" t="s">
        <v>384</v>
      </c>
      <c r="B107" s="102">
        <v>7</v>
      </c>
      <c r="C107" s="147" t="s">
        <v>210</v>
      </c>
      <c r="D107" s="102" t="s">
        <v>475</v>
      </c>
      <c r="F107" s="98"/>
      <c r="J107" s="147" t="s">
        <v>431</v>
      </c>
      <c r="K107" s="102">
        <v>6</v>
      </c>
      <c r="L107" s="147" t="s">
        <v>197</v>
      </c>
      <c r="M107" s="102">
        <v>6</v>
      </c>
      <c r="N107" s="20"/>
    </row>
    <row r="108" spans="1:17" ht="15">
      <c r="A108" s="147" t="s">
        <v>121</v>
      </c>
      <c r="B108" s="101" t="s">
        <v>475</v>
      </c>
      <c r="C108" s="147" t="s">
        <v>352</v>
      </c>
      <c r="D108" s="101">
        <v>7</v>
      </c>
      <c r="F108" s="98"/>
      <c r="J108" s="147" t="s">
        <v>388</v>
      </c>
      <c r="K108" s="101">
        <v>7</v>
      </c>
      <c r="L108" s="147" t="s">
        <v>221</v>
      </c>
      <c r="M108" s="101">
        <v>6</v>
      </c>
      <c r="N108" s="20"/>
    </row>
    <row r="109" spans="1:17" ht="15">
      <c r="A109" s="147" t="s">
        <v>441</v>
      </c>
      <c r="B109" s="101">
        <v>4</v>
      </c>
      <c r="C109" s="147" t="s">
        <v>237</v>
      </c>
      <c r="D109" s="101" t="s">
        <v>475</v>
      </c>
      <c r="F109" s="98"/>
      <c r="J109" s="147" t="s">
        <v>419</v>
      </c>
      <c r="K109" s="101">
        <v>7</v>
      </c>
      <c r="L109" s="147" t="s">
        <v>205</v>
      </c>
      <c r="M109" s="101">
        <v>7.5</v>
      </c>
      <c r="N109" s="20"/>
    </row>
    <row r="110" spans="1:17" ht="15">
      <c r="A110" s="147" t="s">
        <v>305</v>
      </c>
      <c r="B110" s="101" t="s">
        <v>475</v>
      </c>
      <c r="C110" s="74" t="s">
        <v>403</v>
      </c>
      <c r="D110" s="75">
        <v>7</v>
      </c>
      <c r="F110" s="98"/>
      <c r="J110" s="74" t="s">
        <v>254</v>
      </c>
      <c r="K110" s="75">
        <v>6</v>
      </c>
      <c r="L110" s="147" t="s">
        <v>199</v>
      </c>
      <c r="M110" s="102" t="s">
        <v>475</v>
      </c>
      <c r="N110" s="20"/>
      <c r="Q110" s="6"/>
    </row>
    <row r="111" spans="1:17" ht="15">
      <c r="A111" s="74" t="s">
        <v>386</v>
      </c>
      <c r="B111" s="75">
        <v>10</v>
      </c>
      <c r="C111" s="74" t="s">
        <v>260</v>
      </c>
      <c r="D111" s="75">
        <v>9</v>
      </c>
      <c r="F111" s="98"/>
      <c r="J111" s="147" t="s">
        <v>362</v>
      </c>
      <c r="K111" s="101">
        <v>5</v>
      </c>
      <c r="L111" s="74" t="s">
        <v>390</v>
      </c>
      <c r="M111" s="75">
        <v>3.5</v>
      </c>
      <c r="N111" s="20"/>
      <c r="Q111" s="6"/>
    </row>
    <row r="112" spans="1:17" ht="15">
      <c r="A112" s="147"/>
      <c r="B112" s="101"/>
      <c r="C112" s="147" t="s">
        <v>127</v>
      </c>
      <c r="D112" s="101">
        <v>7</v>
      </c>
      <c r="F112" s="98"/>
      <c r="J112" s="147" t="s">
        <v>350</v>
      </c>
      <c r="K112" s="101" t="s">
        <v>475</v>
      </c>
      <c r="L112" s="74" t="s">
        <v>406</v>
      </c>
      <c r="M112" s="75">
        <v>5.5</v>
      </c>
      <c r="N112" s="20"/>
      <c r="Q112" s="6"/>
    </row>
    <row r="113" spans="1:17" ht="15">
      <c r="A113" s="147" t="s">
        <v>356</v>
      </c>
      <c r="B113" s="101" t="s">
        <v>475</v>
      </c>
      <c r="C113" s="147" t="s">
        <v>497</v>
      </c>
      <c r="D113" s="101" t="s">
        <v>475</v>
      </c>
      <c r="F113" s="98"/>
      <c r="J113" s="74" t="s">
        <v>156</v>
      </c>
      <c r="K113" s="75">
        <v>8</v>
      </c>
      <c r="L113" s="147" t="s">
        <v>88</v>
      </c>
      <c r="M113" s="101" t="s">
        <v>475</v>
      </c>
      <c r="N113" s="20"/>
      <c r="Q113" s="6"/>
    </row>
    <row r="114" spans="1:17" ht="15">
      <c r="A114" s="147" t="s">
        <v>192</v>
      </c>
      <c r="B114" s="101" t="s">
        <v>475</v>
      </c>
      <c r="C114" s="147" t="s">
        <v>415</v>
      </c>
      <c r="D114" s="102">
        <v>9</v>
      </c>
      <c r="F114" s="98"/>
      <c r="J114" s="147" t="s">
        <v>343</v>
      </c>
      <c r="K114" s="101">
        <v>7</v>
      </c>
      <c r="L114" s="147" t="s">
        <v>380</v>
      </c>
      <c r="M114" s="102">
        <v>5.5</v>
      </c>
      <c r="N114" s="20"/>
      <c r="Q114" s="6"/>
    </row>
    <row r="115" spans="1:17" ht="16" thickBot="1">
      <c r="A115" s="111" t="s">
        <v>433</v>
      </c>
      <c r="B115" s="112" t="s">
        <v>475</v>
      </c>
      <c r="C115" s="111" t="s">
        <v>591</v>
      </c>
      <c r="D115" s="112" t="s">
        <v>475</v>
      </c>
      <c r="F115" s="98"/>
      <c r="J115" s="111" t="s">
        <v>337</v>
      </c>
      <c r="K115" s="112" t="s">
        <v>475</v>
      </c>
      <c r="L115" s="111" t="s">
        <v>302</v>
      </c>
      <c r="M115" s="112" t="s">
        <v>475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0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626</v>
      </c>
      <c r="J6" s="9" t="s">
        <v>330</v>
      </c>
      <c r="K6" s="39">
        <v>5.5</v>
      </c>
      <c r="L6" s="9" t="s">
        <v>450</v>
      </c>
      <c r="M6" s="39">
        <v>7.5</v>
      </c>
    </row>
    <row r="7" spans="1:13">
      <c r="A7" s="9" t="s">
        <v>123</v>
      </c>
      <c r="B7" s="40">
        <v>6.5</v>
      </c>
      <c r="C7" s="72" t="s">
        <v>327</v>
      </c>
      <c r="D7" s="73">
        <v>6</v>
      </c>
      <c r="F7" t="s">
        <v>530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355</v>
      </c>
      <c r="B8" s="73">
        <v>5.5</v>
      </c>
      <c r="C8" s="9" t="s">
        <v>96</v>
      </c>
      <c r="D8" s="40">
        <v>6</v>
      </c>
      <c r="F8" t="s">
        <v>613</v>
      </c>
      <c r="J8" s="9" t="s">
        <v>500</v>
      </c>
      <c r="K8" s="40">
        <v>6</v>
      </c>
      <c r="L8" s="9" t="s">
        <v>318</v>
      </c>
      <c r="M8" s="40">
        <v>6</v>
      </c>
    </row>
    <row r="9" spans="1:13">
      <c r="A9" s="9" t="s">
        <v>308</v>
      </c>
      <c r="B9" s="40">
        <v>6</v>
      </c>
      <c r="C9" s="9" t="s">
        <v>106</v>
      </c>
      <c r="D9" s="40">
        <v>9.5</v>
      </c>
      <c r="F9" t="s">
        <v>627</v>
      </c>
      <c r="J9" s="72" t="s">
        <v>368</v>
      </c>
      <c r="K9" s="73">
        <v>0</v>
      </c>
      <c r="L9" s="72" t="s">
        <v>141</v>
      </c>
      <c r="M9" s="73">
        <v>6</v>
      </c>
    </row>
    <row r="10" spans="1:13">
      <c r="A10" s="72" t="s">
        <v>394</v>
      </c>
      <c r="B10" s="73">
        <v>6</v>
      </c>
      <c r="C10" s="9" t="s">
        <v>290</v>
      </c>
      <c r="D10" s="40">
        <v>8</v>
      </c>
      <c r="F10" t="s">
        <v>628</v>
      </c>
      <c r="J10" s="9" t="s">
        <v>214</v>
      </c>
      <c r="K10" s="40">
        <v>5</v>
      </c>
      <c r="L10" s="9" t="s">
        <v>71</v>
      </c>
      <c r="M10" s="40">
        <v>7</v>
      </c>
    </row>
    <row r="11" spans="1:13">
      <c r="A11" s="9" t="s">
        <v>300</v>
      </c>
      <c r="B11" s="40">
        <v>11</v>
      </c>
      <c r="C11" s="9" t="s">
        <v>306</v>
      </c>
      <c r="D11" s="40">
        <v>6</v>
      </c>
      <c r="F11" t="s">
        <v>629</v>
      </c>
      <c r="J11" s="9" t="s">
        <v>303</v>
      </c>
      <c r="K11" s="40">
        <v>7</v>
      </c>
      <c r="L11" s="9" t="s">
        <v>295</v>
      </c>
      <c r="M11" s="40">
        <v>6</v>
      </c>
    </row>
    <row r="12" spans="1:13">
      <c r="A12" s="9" t="s">
        <v>367</v>
      </c>
      <c r="B12" s="40">
        <v>9.5</v>
      </c>
      <c r="C12" s="9" t="s">
        <v>72</v>
      </c>
      <c r="D12" s="40">
        <v>7</v>
      </c>
      <c r="F12" t="s">
        <v>630</v>
      </c>
      <c r="J12" s="9" t="s">
        <v>283</v>
      </c>
      <c r="K12" s="40">
        <v>5.5</v>
      </c>
      <c r="L12" s="9" t="s">
        <v>127</v>
      </c>
      <c r="M12" s="40">
        <v>6</v>
      </c>
    </row>
    <row r="13" spans="1:13">
      <c r="A13" s="9" t="s">
        <v>373</v>
      </c>
      <c r="B13" s="40">
        <v>7</v>
      </c>
      <c r="C13" s="9" t="s">
        <v>74</v>
      </c>
      <c r="D13" s="40">
        <v>6</v>
      </c>
      <c r="F13" t="s">
        <v>631</v>
      </c>
      <c r="J13" s="9" t="s">
        <v>312</v>
      </c>
      <c r="K13" s="40">
        <v>6</v>
      </c>
      <c r="L13" s="9" t="s">
        <v>101</v>
      </c>
      <c r="M13" s="40">
        <v>6.5</v>
      </c>
    </row>
    <row r="14" spans="1:13">
      <c r="A14" s="9" t="s">
        <v>275</v>
      </c>
      <c r="B14" s="40">
        <v>13.5</v>
      </c>
      <c r="C14" s="9" t="s">
        <v>69</v>
      </c>
      <c r="D14" s="40">
        <v>5</v>
      </c>
      <c r="F14" t="s">
        <v>583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632</v>
      </c>
      <c r="J15" s="9" t="s">
        <v>278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282</v>
      </c>
      <c r="B16" s="40">
        <v>10</v>
      </c>
      <c r="C16" s="9" t="s">
        <v>291</v>
      </c>
      <c r="D16" s="40">
        <v>6</v>
      </c>
      <c r="J16" s="9" t="s">
        <v>156</v>
      </c>
      <c r="K16" s="40">
        <v>11</v>
      </c>
      <c r="L16" s="9" t="s">
        <v>280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87</v>
      </c>
      <c r="D18" s="92">
        <f>SUM(D6:D17)</f>
        <v>68</v>
      </c>
      <c r="K18" s="92">
        <f>SUM(K6:K17)</f>
        <v>75.5</v>
      </c>
      <c r="M18" s="92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330</v>
      </c>
      <c r="K20" s="45">
        <v>5.5</v>
      </c>
      <c r="L20" s="1" t="s">
        <v>450</v>
      </c>
      <c r="M20" s="45">
        <v>7.5</v>
      </c>
    </row>
    <row r="21" spans="1:13">
      <c r="A21" s="74" t="s">
        <v>334</v>
      </c>
      <c r="B21" s="75">
        <v>5.5</v>
      </c>
      <c r="C21" s="74" t="s">
        <v>346</v>
      </c>
      <c r="D21" s="75">
        <v>6</v>
      </c>
      <c r="J21" s="74" t="s">
        <v>431</v>
      </c>
      <c r="K21" s="75">
        <v>6.5</v>
      </c>
      <c r="L21" s="74" t="s">
        <v>119</v>
      </c>
      <c r="M21" s="75">
        <v>6</v>
      </c>
    </row>
    <row r="22" spans="1:13">
      <c r="A22" s="2" t="s">
        <v>206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475</v>
      </c>
      <c r="L22" s="2" t="s">
        <v>414</v>
      </c>
      <c r="M22" s="46" t="s">
        <v>475</v>
      </c>
    </row>
    <row r="23" spans="1:13">
      <c r="A23" s="2" t="s">
        <v>240</v>
      </c>
      <c r="B23" s="46">
        <v>5</v>
      </c>
      <c r="C23" s="2" t="s">
        <v>400</v>
      </c>
      <c r="D23" s="46">
        <v>4.5</v>
      </c>
      <c r="J23" s="2" t="s">
        <v>413</v>
      </c>
      <c r="K23" s="46" t="s">
        <v>475</v>
      </c>
      <c r="L23" s="2" t="s">
        <v>625</v>
      </c>
      <c r="M23" s="46">
        <v>6.5</v>
      </c>
    </row>
    <row r="24" spans="1:13">
      <c r="A24" s="2" t="s">
        <v>252</v>
      </c>
      <c r="B24" s="87">
        <v>4.5</v>
      </c>
      <c r="C24" s="2" t="s">
        <v>130</v>
      </c>
      <c r="D24" s="87">
        <v>5</v>
      </c>
      <c r="J24" s="2" t="s">
        <v>362</v>
      </c>
      <c r="K24" s="87">
        <v>13</v>
      </c>
      <c r="L24" s="2" t="s">
        <v>451</v>
      </c>
      <c r="M24" s="87">
        <v>5.5</v>
      </c>
    </row>
    <row r="25" spans="1:13">
      <c r="A25" s="2" t="s">
        <v>622</v>
      </c>
      <c r="B25" s="84" t="s">
        <v>475</v>
      </c>
      <c r="C25" s="2" t="s">
        <v>328</v>
      </c>
      <c r="D25" s="84">
        <v>6</v>
      </c>
      <c r="J25" s="2" t="s">
        <v>254</v>
      </c>
      <c r="K25" s="84" t="s">
        <v>475</v>
      </c>
      <c r="L25" s="2" t="s">
        <v>336</v>
      </c>
      <c r="M25" s="84">
        <v>6</v>
      </c>
    </row>
    <row r="26" spans="1:13">
      <c r="A26" s="2" t="s">
        <v>196</v>
      </c>
      <c r="B26" s="46">
        <v>6</v>
      </c>
      <c r="C26" s="2" t="s">
        <v>381</v>
      </c>
      <c r="D26" s="46">
        <v>5.5</v>
      </c>
      <c r="J26" s="2" t="s">
        <v>350</v>
      </c>
      <c r="K26" s="46" t="s">
        <v>475</v>
      </c>
      <c r="L26" s="2"/>
      <c r="M26" s="46"/>
    </row>
    <row r="27" spans="1:13">
      <c r="A27" s="2" t="s">
        <v>193</v>
      </c>
      <c r="B27" s="46" t="s">
        <v>475</v>
      </c>
      <c r="C27" s="2" t="s">
        <v>296</v>
      </c>
      <c r="D27" s="46" t="s">
        <v>475</v>
      </c>
      <c r="J27" s="2" t="s">
        <v>294</v>
      </c>
      <c r="K27" s="46" t="s">
        <v>475</v>
      </c>
      <c r="L27" s="2" t="s">
        <v>615</v>
      </c>
      <c r="M27" s="46">
        <v>5</v>
      </c>
    </row>
    <row r="28" spans="1:13">
      <c r="A28" s="2" t="s">
        <v>379</v>
      </c>
      <c r="B28" s="46">
        <v>5</v>
      </c>
      <c r="C28" s="2" t="s">
        <v>619</v>
      </c>
      <c r="D28" s="46">
        <v>5.5</v>
      </c>
      <c r="J28" s="2" t="s">
        <v>192</v>
      </c>
      <c r="K28" s="46" t="s">
        <v>475</v>
      </c>
      <c r="L28" s="2" t="s">
        <v>344</v>
      </c>
      <c r="M28" s="46">
        <v>9.5</v>
      </c>
    </row>
    <row r="29" spans="1:13" ht="15" thickBot="1">
      <c r="A29" s="3" t="s">
        <v>182</v>
      </c>
      <c r="B29" s="47" t="s">
        <v>475</v>
      </c>
      <c r="C29" s="3" t="s">
        <v>372</v>
      </c>
      <c r="D29" s="47" t="s">
        <v>475</v>
      </c>
      <c r="J29" s="3" t="s">
        <v>95</v>
      </c>
      <c r="K29" s="47" t="s">
        <v>475</v>
      </c>
      <c r="L29" s="3"/>
      <c r="M29" s="47"/>
    </row>
    <row r="32" spans="1:13" ht="15" thickBot="1"/>
    <row r="33" spans="1:13" ht="21" thickBot="1">
      <c r="A33" s="183" t="s">
        <v>27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623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443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245</v>
      </c>
      <c r="K38" s="40">
        <v>4.5</v>
      </c>
      <c r="L38" s="9" t="s">
        <v>186</v>
      </c>
      <c r="M38" s="40">
        <v>5.5</v>
      </c>
    </row>
    <row r="39" spans="1:13">
      <c r="A39" s="9" t="s">
        <v>339</v>
      </c>
      <c r="B39" s="40">
        <v>6</v>
      </c>
      <c r="C39" s="9" t="s">
        <v>210</v>
      </c>
      <c r="D39" s="40">
        <v>7</v>
      </c>
      <c r="J39" s="9" t="s">
        <v>103</v>
      </c>
      <c r="K39" s="40">
        <v>6</v>
      </c>
      <c r="L39" s="9" t="s">
        <v>364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405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292</v>
      </c>
      <c r="K41" s="40">
        <v>10</v>
      </c>
      <c r="L41" s="9" t="s">
        <v>77</v>
      </c>
      <c r="M41" s="40">
        <v>8</v>
      </c>
    </row>
    <row r="42" spans="1:13">
      <c r="A42" s="9" t="s">
        <v>348</v>
      </c>
      <c r="B42" s="40">
        <v>6.5</v>
      </c>
      <c r="C42" s="9" t="s">
        <v>253</v>
      </c>
      <c r="D42" s="40">
        <v>6</v>
      </c>
      <c r="J42" s="9" t="s">
        <v>83</v>
      </c>
      <c r="K42" s="40">
        <v>6.5</v>
      </c>
      <c r="L42" s="9" t="s">
        <v>260</v>
      </c>
      <c r="M42" s="40">
        <v>5</v>
      </c>
    </row>
    <row r="43" spans="1:13">
      <c r="A43" s="9" t="s">
        <v>208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277</v>
      </c>
      <c r="B44" s="40">
        <v>5</v>
      </c>
      <c r="C44" s="9" t="s">
        <v>386</v>
      </c>
      <c r="D44" s="40">
        <v>6.5</v>
      </c>
      <c r="J44" s="9" t="s">
        <v>281</v>
      </c>
      <c r="K44" s="40">
        <v>6.5</v>
      </c>
      <c r="L44" s="9" t="s">
        <v>177</v>
      </c>
      <c r="M44" s="40">
        <v>10</v>
      </c>
    </row>
    <row r="45" spans="1:13">
      <c r="A45" s="9" t="s">
        <v>172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285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41" t="s">
        <v>188</v>
      </c>
      <c r="M46" s="138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623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329</v>
      </c>
      <c r="K51" s="84" t="s">
        <v>475</v>
      </c>
      <c r="L51" s="2" t="s">
        <v>244</v>
      </c>
      <c r="M51" s="84">
        <v>6</v>
      </c>
    </row>
    <row r="52" spans="1:13">
      <c r="A52" s="2" t="s">
        <v>198</v>
      </c>
      <c r="B52" s="46">
        <v>6</v>
      </c>
      <c r="C52" s="2" t="s">
        <v>230</v>
      </c>
      <c r="D52" s="46" t="s">
        <v>475</v>
      </c>
      <c r="J52" s="2" t="s">
        <v>124</v>
      </c>
      <c r="K52" s="46">
        <v>5</v>
      </c>
      <c r="L52" s="2" t="s">
        <v>246</v>
      </c>
      <c r="M52" s="46">
        <v>5.5</v>
      </c>
    </row>
    <row r="53" spans="1:13">
      <c r="A53" s="2" t="s">
        <v>335</v>
      </c>
      <c r="B53" s="46" t="s">
        <v>475</v>
      </c>
      <c r="C53" s="2" t="s">
        <v>376</v>
      </c>
      <c r="D53" s="46">
        <v>5</v>
      </c>
      <c r="J53" s="2" t="s">
        <v>616</v>
      </c>
      <c r="K53" s="46">
        <v>6</v>
      </c>
      <c r="L53" s="2" t="s">
        <v>369</v>
      </c>
      <c r="M53" s="46" t="s">
        <v>475</v>
      </c>
    </row>
    <row r="54" spans="1:13">
      <c r="A54" s="2" t="s">
        <v>187</v>
      </c>
      <c r="B54" s="87">
        <v>10.5</v>
      </c>
      <c r="C54" s="74" t="s">
        <v>209</v>
      </c>
      <c r="D54" s="75">
        <v>8.5</v>
      </c>
      <c r="J54" s="2" t="s">
        <v>293</v>
      </c>
      <c r="K54" s="87">
        <v>6.5</v>
      </c>
      <c r="L54" s="2" t="s">
        <v>467</v>
      </c>
      <c r="M54" s="87">
        <v>8</v>
      </c>
    </row>
    <row r="55" spans="1:13">
      <c r="A55" s="2" t="s">
        <v>92</v>
      </c>
      <c r="B55" s="84">
        <v>5.5</v>
      </c>
      <c r="C55" s="2" t="s">
        <v>307</v>
      </c>
      <c r="D55" s="84">
        <v>5.5</v>
      </c>
      <c r="J55" s="2" t="s">
        <v>157</v>
      </c>
      <c r="K55" s="84">
        <v>9</v>
      </c>
      <c r="L55" s="2" t="s">
        <v>273</v>
      </c>
      <c r="M55" s="84">
        <v>5</v>
      </c>
    </row>
    <row r="56" spans="1:13">
      <c r="A56" s="2" t="s">
        <v>377</v>
      </c>
      <c r="B56" s="46">
        <v>7</v>
      </c>
      <c r="C56" s="2" t="s">
        <v>311</v>
      </c>
      <c r="D56" s="46" t="s">
        <v>475</v>
      </c>
      <c r="J56" s="2" t="s">
        <v>145</v>
      </c>
      <c r="K56" s="46" t="s">
        <v>475</v>
      </c>
      <c r="L56" s="2" t="s">
        <v>199</v>
      </c>
      <c r="M56" s="46">
        <v>6.5</v>
      </c>
    </row>
    <row r="57" spans="1:13">
      <c r="A57" s="2" t="s">
        <v>353</v>
      </c>
      <c r="B57" s="46">
        <v>5.5</v>
      </c>
      <c r="C57" s="2" t="s">
        <v>620</v>
      </c>
      <c r="D57" s="46" t="s">
        <v>475</v>
      </c>
      <c r="J57" s="2" t="s">
        <v>404</v>
      </c>
      <c r="K57" s="46" t="s">
        <v>475</v>
      </c>
      <c r="L57" s="2" t="s">
        <v>624</v>
      </c>
      <c r="M57" s="46" t="s">
        <v>475</v>
      </c>
    </row>
    <row r="58" spans="1:13">
      <c r="A58" s="2" t="s">
        <v>415</v>
      </c>
      <c r="B58" s="46">
        <v>5</v>
      </c>
      <c r="C58" s="2" t="s">
        <v>304</v>
      </c>
      <c r="D58" s="46" t="s">
        <v>475</v>
      </c>
      <c r="J58" s="2" t="s">
        <v>398</v>
      </c>
      <c r="K58" s="46" t="s">
        <v>475</v>
      </c>
      <c r="L58" s="2" t="s">
        <v>382</v>
      </c>
      <c r="M58" s="46" t="s">
        <v>475</v>
      </c>
    </row>
    <row r="59" spans="1:13" ht="15" thickBot="1">
      <c r="A59" s="3" t="s">
        <v>354</v>
      </c>
      <c r="B59" s="47" t="s">
        <v>475</v>
      </c>
      <c r="C59" s="3" t="s">
        <v>80</v>
      </c>
      <c r="D59" s="47" t="s">
        <v>475</v>
      </c>
      <c r="J59" s="3" t="s">
        <v>618</v>
      </c>
      <c r="K59" s="47" t="s">
        <v>475</v>
      </c>
      <c r="L59" s="134" t="s">
        <v>621</v>
      </c>
      <c r="M59" s="135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9"/>
      <c r="B92" s="189"/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G18" sqref="F18:G21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633</v>
      </c>
      <c r="G6" s="98"/>
      <c r="J6" s="9" t="s">
        <v>450</v>
      </c>
      <c r="K6" s="39">
        <v>4.5</v>
      </c>
      <c r="L6" s="9" t="s">
        <v>330</v>
      </c>
      <c r="M6" s="39">
        <v>6</v>
      </c>
    </row>
    <row r="7" spans="1:13" ht="15">
      <c r="A7" s="9" t="s">
        <v>96</v>
      </c>
      <c r="B7" s="40">
        <v>6</v>
      </c>
      <c r="C7" s="9" t="s">
        <v>355</v>
      </c>
      <c r="D7" s="40">
        <v>6</v>
      </c>
      <c r="F7" t="s">
        <v>635</v>
      </c>
      <c r="G7" s="98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634</v>
      </c>
      <c r="G8" s="98"/>
      <c r="J8" s="9" t="s">
        <v>318</v>
      </c>
      <c r="K8" s="40">
        <v>6.5</v>
      </c>
      <c r="L8" s="9" t="s">
        <v>431</v>
      </c>
      <c r="M8" s="40">
        <v>7</v>
      </c>
    </row>
    <row r="9" spans="1:13" ht="15">
      <c r="A9" s="72" t="s">
        <v>400</v>
      </c>
      <c r="B9" s="73">
        <v>6.5</v>
      </c>
      <c r="C9" s="9" t="s">
        <v>394</v>
      </c>
      <c r="D9" s="40">
        <v>5.5</v>
      </c>
      <c r="F9" t="s">
        <v>636</v>
      </c>
      <c r="G9" s="98"/>
      <c r="J9" s="72" t="s">
        <v>625</v>
      </c>
      <c r="K9" s="73">
        <v>6</v>
      </c>
      <c r="L9" s="9" t="s">
        <v>388</v>
      </c>
      <c r="M9" s="40">
        <v>7</v>
      </c>
    </row>
    <row r="10" spans="1:13" ht="15">
      <c r="A10" s="9" t="s">
        <v>552</v>
      </c>
      <c r="B10" s="40">
        <v>4.5</v>
      </c>
      <c r="C10" s="9" t="s">
        <v>373</v>
      </c>
      <c r="D10" s="40">
        <v>6</v>
      </c>
      <c r="F10" t="s">
        <v>637</v>
      </c>
      <c r="G10" s="98"/>
      <c r="J10" s="9" t="s">
        <v>71</v>
      </c>
      <c r="K10" s="40">
        <v>5.5</v>
      </c>
      <c r="L10" s="9" t="s">
        <v>214</v>
      </c>
      <c r="M10" s="40">
        <v>10.5</v>
      </c>
    </row>
    <row r="11" spans="1:13" ht="15">
      <c r="A11" s="9" t="s">
        <v>328</v>
      </c>
      <c r="B11" s="40">
        <v>5.5</v>
      </c>
      <c r="C11" s="9" t="s">
        <v>367</v>
      </c>
      <c r="D11" s="40">
        <v>6</v>
      </c>
      <c r="F11" t="s">
        <v>638</v>
      </c>
      <c r="G11" s="98"/>
      <c r="J11" s="9" t="s">
        <v>295</v>
      </c>
      <c r="K11" s="40">
        <v>6.5</v>
      </c>
      <c r="L11" s="9" t="s">
        <v>283</v>
      </c>
      <c r="M11" s="40">
        <v>6</v>
      </c>
    </row>
    <row r="12" spans="1:13" ht="15">
      <c r="A12" s="9" t="s">
        <v>72</v>
      </c>
      <c r="B12" s="40">
        <v>6</v>
      </c>
      <c r="C12" s="9" t="s">
        <v>309</v>
      </c>
      <c r="D12" s="40">
        <v>6.5</v>
      </c>
      <c r="F12" t="s">
        <v>543</v>
      </c>
      <c r="G12" s="98"/>
      <c r="J12" s="9" t="s">
        <v>127</v>
      </c>
      <c r="K12" s="40">
        <v>6</v>
      </c>
      <c r="L12" s="9" t="s">
        <v>312</v>
      </c>
      <c r="M12" s="40">
        <v>6</v>
      </c>
    </row>
    <row r="13" spans="1:13" ht="15">
      <c r="A13" s="9" t="s">
        <v>306</v>
      </c>
      <c r="B13" s="40">
        <v>6</v>
      </c>
      <c r="C13" s="9" t="s">
        <v>300</v>
      </c>
      <c r="D13" s="40">
        <v>6</v>
      </c>
      <c r="F13" t="s">
        <v>630</v>
      </c>
      <c r="G13" s="98"/>
      <c r="J13" s="9" t="s">
        <v>101</v>
      </c>
      <c r="K13" s="40">
        <v>5.5</v>
      </c>
      <c r="L13" s="9" t="s">
        <v>454</v>
      </c>
      <c r="M13" s="40">
        <v>6</v>
      </c>
    </row>
    <row r="14" spans="1:13" ht="15">
      <c r="A14" s="9" t="s">
        <v>65</v>
      </c>
      <c r="B14" s="40">
        <v>8</v>
      </c>
      <c r="C14" s="9" t="s">
        <v>282</v>
      </c>
      <c r="D14" s="40">
        <v>6</v>
      </c>
      <c r="G14" s="98"/>
      <c r="J14" s="9" t="s">
        <v>62</v>
      </c>
      <c r="K14" s="40">
        <v>16</v>
      </c>
      <c r="L14" s="9" t="s">
        <v>278</v>
      </c>
      <c r="M14" s="40">
        <v>7</v>
      </c>
    </row>
    <row r="15" spans="1:13" ht="15">
      <c r="A15" s="9" t="s">
        <v>291</v>
      </c>
      <c r="B15" s="40">
        <v>5.5</v>
      </c>
      <c r="C15" s="9" t="s">
        <v>275</v>
      </c>
      <c r="D15" s="40">
        <v>10</v>
      </c>
      <c r="G15" s="98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193</v>
      </c>
      <c r="D16" s="40">
        <v>10</v>
      </c>
      <c r="G16" s="98"/>
      <c r="J16" s="9" t="s">
        <v>280</v>
      </c>
      <c r="K16" s="40">
        <v>6</v>
      </c>
      <c r="L16" s="9" t="s">
        <v>294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66.5</v>
      </c>
      <c r="D18" s="92">
        <f>SUM(D6:D17)</f>
        <v>73.5</v>
      </c>
      <c r="K18" s="92">
        <f>SUM(K6:K17)</f>
        <v>78</v>
      </c>
      <c r="M18" s="92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450</v>
      </c>
      <c r="K20" s="45">
        <v>4.5</v>
      </c>
      <c r="L20" s="1" t="s">
        <v>330</v>
      </c>
      <c r="M20" s="45">
        <v>6</v>
      </c>
    </row>
    <row r="21" spans="1:13">
      <c r="A21" s="2" t="s">
        <v>129</v>
      </c>
      <c r="B21" s="84" t="s">
        <v>475</v>
      </c>
      <c r="C21" s="74" t="s">
        <v>308</v>
      </c>
      <c r="D21" s="75">
        <v>6.5</v>
      </c>
      <c r="J21" s="74" t="s">
        <v>141</v>
      </c>
      <c r="K21" s="75">
        <v>6</v>
      </c>
      <c r="L21" s="2" t="s">
        <v>500</v>
      </c>
      <c r="M21" s="84" t="s">
        <v>475</v>
      </c>
    </row>
    <row r="22" spans="1:13">
      <c r="A22" s="2" t="s">
        <v>327</v>
      </c>
      <c r="B22" s="46" t="s">
        <v>475</v>
      </c>
      <c r="C22" s="2" t="s">
        <v>334</v>
      </c>
      <c r="D22" s="46">
        <v>5.5</v>
      </c>
      <c r="J22" s="2" t="s">
        <v>119</v>
      </c>
      <c r="K22" s="46">
        <v>6</v>
      </c>
      <c r="L22" s="2" t="s">
        <v>368</v>
      </c>
      <c r="M22" s="46" t="s">
        <v>475</v>
      </c>
    </row>
    <row r="23" spans="1:13">
      <c r="A23" s="74" t="s">
        <v>133</v>
      </c>
      <c r="B23" s="75">
        <v>6.5</v>
      </c>
      <c r="C23" s="2" t="s">
        <v>206</v>
      </c>
      <c r="D23" s="46" t="s">
        <v>475</v>
      </c>
      <c r="J23" s="2" t="s">
        <v>414</v>
      </c>
      <c r="K23" s="46" t="s">
        <v>475</v>
      </c>
      <c r="L23" s="2" t="s">
        <v>115</v>
      </c>
      <c r="M23" s="46" t="s">
        <v>475</v>
      </c>
    </row>
    <row r="24" spans="1:13">
      <c r="A24" s="2" t="s">
        <v>462</v>
      </c>
      <c r="B24" s="87">
        <v>6</v>
      </c>
      <c r="C24" s="2" t="s">
        <v>299</v>
      </c>
      <c r="D24" s="84" t="s">
        <v>475</v>
      </c>
      <c r="J24" s="2" t="s">
        <v>451</v>
      </c>
      <c r="K24" s="87">
        <v>3</v>
      </c>
      <c r="L24" s="2" t="s">
        <v>303</v>
      </c>
      <c r="M24" s="87">
        <v>6.5</v>
      </c>
    </row>
    <row r="25" spans="1:13">
      <c r="A25" s="2" t="s">
        <v>74</v>
      </c>
      <c r="B25" s="84">
        <v>7</v>
      </c>
      <c r="C25" s="2" t="s">
        <v>252</v>
      </c>
      <c r="D25" s="46" t="s">
        <v>475</v>
      </c>
      <c r="J25" s="2" t="s">
        <v>336</v>
      </c>
      <c r="K25" s="84">
        <v>7.5</v>
      </c>
      <c r="L25" s="2" t="s">
        <v>254</v>
      </c>
      <c r="M25" s="84" t="s">
        <v>475</v>
      </c>
    </row>
    <row r="26" spans="1:13">
      <c r="A26" s="2" t="s">
        <v>130</v>
      </c>
      <c r="B26" s="46">
        <v>7.5</v>
      </c>
      <c r="C26" s="2" t="s">
        <v>196</v>
      </c>
      <c r="D26" s="46">
        <v>4.5</v>
      </c>
      <c r="F26" s="72"/>
      <c r="G26" s="73"/>
      <c r="J26" s="2"/>
      <c r="K26" s="46"/>
      <c r="L26" s="2" t="s">
        <v>350</v>
      </c>
      <c r="M26" s="46">
        <v>5.5</v>
      </c>
    </row>
    <row r="27" spans="1:13">
      <c r="A27" s="2" t="s">
        <v>619</v>
      </c>
      <c r="B27" s="46">
        <v>5</v>
      </c>
      <c r="C27" s="2"/>
      <c r="D27" s="46"/>
      <c r="F27" s="74"/>
      <c r="G27" s="75"/>
      <c r="J27" s="2" t="s">
        <v>615</v>
      </c>
      <c r="K27" s="46">
        <v>6</v>
      </c>
      <c r="L27" s="2" t="s">
        <v>85</v>
      </c>
      <c r="M27" s="46">
        <v>5.5</v>
      </c>
    </row>
    <row r="28" spans="1:13">
      <c r="A28" s="2" t="s">
        <v>296</v>
      </c>
      <c r="B28" s="46" t="s">
        <v>475</v>
      </c>
      <c r="C28" s="2" t="s">
        <v>182</v>
      </c>
      <c r="D28" s="46" t="s">
        <v>475</v>
      </c>
      <c r="J28" s="2" t="s">
        <v>344</v>
      </c>
      <c r="K28" s="46">
        <v>4.5</v>
      </c>
      <c r="L28" s="2" t="s">
        <v>156</v>
      </c>
      <c r="M28" s="46" t="s">
        <v>475</v>
      </c>
    </row>
    <row r="29" spans="1:13" ht="15" thickBot="1">
      <c r="A29" s="3" t="s">
        <v>372</v>
      </c>
      <c r="B29" s="47" t="s">
        <v>475</v>
      </c>
      <c r="C29" s="3" t="s">
        <v>379</v>
      </c>
      <c r="D29" s="47">
        <v>6</v>
      </c>
      <c r="J29" s="3"/>
      <c r="K29" s="47"/>
      <c r="L29" s="3" t="s">
        <v>192</v>
      </c>
      <c r="M29" s="47">
        <v>10</v>
      </c>
    </row>
    <row r="32" spans="1:13" ht="15" thickBot="1"/>
    <row r="33" spans="1:13" ht="21" thickBot="1">
      <c r="A33" s="183" t="s">
        <v>27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5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623</v>
      </c>
      <c r="K36" s="39">
        <v>3.5</v>
      </c>
      <c r="L36" s="9" t="s">
        <v>48</v>
      </c>
      <c r="M36" s="39">
        <v>5</v>
      </c>
    </row>
    <row r="37" spans="1:13">
      <c r="A37" s="72" t="s">
        <v>210</v>
      </c>
      <c r="B37" s="73">
        <v>6</v>
      </c>
      <c r="C37" s="9" t="s">
        <v>114</v>
      </c>
      <c r="D37" s="40">
        <v>6.5</v>
      </c>
      <c r="J37" s="9" t="s">
        <v>186</v>
      </c>
      <c r="K37" s="40">
        <v>5.5</v>
      </c>
      <c r="L37" s="9" t="s">
        <v>443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197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339</v>
      </c>
      <c r="D39" s="40">
        <v>5</v>
      </c>
      <c r="J39" s="9" t="s">
        <v>125</v>
      </c>
      <c r="K39" s="40">
        <v>7</v>
      </c>
      <c r="L39" s="9" t="s">
        <v>617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364</v>
      </c>
      <c r="K40" s="40">
        <v>5</v>
      </c>
      <c r="L40" s="72" t="s">
        <v>293</v>
      </c>
      <c r="M40" s="73">
        <v>4.5</v>
      </c>
    </row>
    <row r="41" spans="1:13">
      <c r="A41" s="72" t="s">
        <v>73</v>
      </c>
      <c r="B41" s="73">
        <v>6</v>
      </c>
      <c r="C41" s="9" t="s">
        <v>187</v>
      </c>
      <c r="D41" s="40">
        <v>6.5</v>
      </c>
      <c r="J41" s="72" t="s">
        <v>77</v>
      </c>
      <c r="K41" s="73">
        <v>5.5</v>
      </c>
      <c r="L41" s="9" t="s">
        <v>292</v>
      </c>
      <c r="M41" s="40">
        <v>7.5</v>
      </c>
    </row>
    <row r="42" spans="1:13">
      <c r="A42" s="9" t="s">
        <v>81</v>
      </c>
      <c r="B42" s="40">
        <v>6.5</v>
      </c>
      <c r="C42" s="72" t="s">
        <v>208</v>
      </c>
      <c r="D42" s="73">
        <v>5.5</v>
      </c>
      <c r="J42" s="9" t="s">
        <v>260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348</v>
      </c>
      <c r="D43" s="40">
        <v>6</v>
      </c>
      <c r="J43" s="9" t="s">
        <v>405</v>
      </c>
      <c r="K43" s="40">
        <v>6</v>
      </c>
      <c r="L43" s="9" t="s">
        <v>157</v>
      </c>
      <c r="M43" s="40">
        <v>5</v>
      </c>
    </row>
    <row r="44" spans="1:13">
      <c r="A44" s="9" t="s">
        <v>209</v>
      </c>
      <c r="B44" s="40">
        <v>7.5</v>
      </c>
      <c r="C44" s="72" t="s">
        <v>102</v>
      </c>
      <c r="D44" s="73">
        <v>5.5</v>
      </c>
      <c r="J44" s="9" t="s">
        <v>177</v>
      </c>
      <c r="K44" s="40">
        <v>6</v>
      </c>
      <c r="L44" s="9" t="s">
        <v>281</v>
      </c>
      <c r="M44" s="40">
        <v>5.5</v>
      </c>
    </row>
    <row r="45" spans="1:13">
      <c r="A45" s="9" t="s">
        <v>163</v>
      </c>
      <c r="B45" s="40">
        <v>5.5</v>
      </c>
      <c r="C45" s="9" t="s">
        <v>285</v>
      </c>
      <c r="D45" s="40">
        <v>11</v>
      </c>
      <c r="J45" s="9" t="s">
        <v>624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277</v>
      </c>
      <c r="D46" s="40">
        <v>8.5</v>
      </c>
      <c r="J46" s="9" t="s">
        <v>75</v>
      </c>
      <c r="K46" s="40">
        <v>6</v>
      </c>
      <c r="L46" s="141" t="s">
        <v>404</v>
      </c>
      <c r="M46" s="138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623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523</v>
      </c>
      <c r="D51" s="84">
        <v>5</v>
      </c>
      <c r="J51" s="74" t="s">
        <v>244</v>
      </c>
      <c r="K51" s="75">
        <v>6</v>
      </c>
      <c r="L51" s="2" t="s">
        <v>329</v>
      </c>
      <c r="M51" s="84">
        <v>6</v>
      </c>
    </row>
    <row r="52" spans="1:13">
      <c r="A52" s="2"/>
      <c r="B52" s="46"/>
      <c r="C52" s="2" t="s">
        <v>198</v>
      </c>
      <c r="D52" s="46">
        <v>4.5</v>
      </c>
      <c r="J52" s="2" t="s">
        <v>246</v>
      </c>
      <c r="K52" s="46">
        <v>10</v>
      </c>
      <c r="L52" s="2" t="s">
        <v>124</v>
      </c>
      <c r="M52" s="46">
        <v>6.5</v>
      </c>
    </row>
    <row r="53" spans="1:13">
      <c r="A53" s="74" t="s">
        <v>376</v>
      </c>
      <c r="B53" s="75">
        <v>6</v>
      </c>
      <c r="C53" s="2" t="s">
        <v>335</v>
      </c>
      <c r="D53" s="46" t="s">
        <v>475</v>
      </c>
      <c r="J53" s="2" t="s">
        <v>121</v>
      </c>
      <c r="K53" s="46">
        <v>6</v>
      </c>
      <c r="L53" s="2" t="s">
        <v>245</v>
      </c>
      <c r="M53" s="46">
        <v>5.5</v>
      </c>
    </row>
    <row r="54" spans="1:13">
      <c r="A54" s="2" t="s">
        <v>253</v>
      </c>
      <c r="B54" s="102" t="s">
        <v>475</v>
      </c>
      <c r="C54" s="74" t="s">
        <v>377</v>
      </c>
      <c r="D54" s="75">
        <v>5.5</v>
      </c>
      <c r="J54" s="74" t="s">
        <v>199</v>
      </c>
      <c r="K54" s="75">
        <v>5.5</v>
      </c>
      <c r="L54" s="2" t="s">
        <v>89</v>
      </c>
      <c r="M54" s="102" t="s">
        <v>475</v>
      </c>
    </row>
    <row r="55" spans="1:13">
      <c r="A55" s="74" t="s">
        <v>311</v>
      </c>
      <c r="B55" s="75">
        <v>6</v>
      </c>
      <c r="C55" s="74" t="s">
        <v>211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475</v>
      </c>
    </row>
    <row r="56" spans="1:13">
      <c r="A56" s="2" t="s">
        <v>386</v>
      </c>
      <c r="B56" s="46" t="s">
        <v>475</v>
      </c>
      <c r="C56" s="2" t="s">
        <v>92</v>
      </c>
      <c r="D56" s="46" t="s">
        <v>475</v>
      </c>
      <c r="J56" s="2" t="s">
        <v>90</v>
      </c>
      <c r="K56" s="46">
        <v>6</v>
      </c>
      <c r="L56" s="74" t="s">
        <v>298</v>
      </c>
      <c r="M56" s="75">
        <v>4.5</v>
      </c>
    </row>
    <row r="57" spans="1:13">
      <c r="A57" s="74" t="s">
        <v>620</v>
      </c>
      <c r="B57" s="75">
        <v>9.5</v>
      </c>
      <c r="C57" s="2" t="s">
        <v>172</v>
      </c>
      <c r="D57" s="46">
        <v>12</v>
      </c>
      <c r="J57" s="2" t="s">
        <v>188</v>
      </c>
      <c r="K57" s="46">
        <v>13.5</v>
      </c>
      <c r="L57" s="2" t="s">
        <v>398</v>
      </c>
      <c r="M57" s="46" t="s">
        <v>475</v>
      </c>
    </row>
    <row r="58" spans="1:13">
      <c r="A58" s="2" t="s">
        <v>80</v>
      </c>
      <c r="B58" s="46">
        <v>6</v>
      </c>
      <c r="C58" s="2" t="s">
        <v>354</v>
      </c>
      <c r="D58" s="46" t="s">
        <v>475</v>
      </c>
      <c r="J58" s="2" t="s">
        <v>621</v>
      </c>
      <c r="K58" s="46">
        <v>9.5</v>
      </c>
      <c r="L58" s="74" t="s">
        <v>618</v>
      </c>
      <c r="M58" s="75">
        <v>4.5</v>
      </c>
    </row>
    <row r="59" spans="1:13" ht="15" thickBot="1">
      <c r="A59" s="3" t="s">
        <v>416</v>
      </c>
      <c r="B59" s="47">
        <v>5</v>
      </c>
      <c r="C59" s="3" t="s">
        <v>415</v>
      </c>
      <c r="D59" s="47" t="s">
        <v>475</v>
      </c>
      <c r="J59" s="3" t="s">
        <v>382</v>
      </c>
      <c r="K59" s="47" t="s">
        <v>475</v>
      </c>
      <c r="L59" s="3" t="s">
        <v>84</v>
      </c>
      <c r="M59" s="47" t="s">
        <v>475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9"/>
      <c r="B92" s="189"/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M5" sqref="M5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5" ht="18">
      <c r="A6" s="9"/>
      <c r="B6" s="39"/>
      <c r="C6" s="9"/>
      <c r="D6" s="39"/>
      <c r="F6" s="4"/>
      <c r="H6" s="82"/>
      <c r="J6" s="9"/>
      <c r="K6" s="39"/>
      <c r="L6" s="9"/>
      <c r="M6" s="39"/>
      <c r="O6" s="77"/>
    </row>
    <row r="7" spans="1:15" ht="18">
      <c r="A7" s="9"/>
      <c r="B7" s="40"/>
      <c r="C7" s="9"/>
      <c r="D7" s="40"/>
      <c r="F7" s="88"/>
      <c r="H7" s="82"/>
      <c r="J7" s="9"/>
      <c r="K7" s="40"/>
      <c r="L7" s="9"/>
      <c r="M7" s="40"/>
      <c r="O7" s="77"/>
    </row>
    <row r="8" spans="1:15" ht="18">
      <c r="A8" s="9"/>
      <c r="B8" s="40"/>
      <c r="C8" s="9"/>
      <c r="D8" s="40"/>
      <c r="F8" s="88"/>
      <c r="H8" s="82"/>
      <c r="J8" s="9"/>
      <c r="K8" s="40"/>
      <c r="L8" s="9"/>
      <c r="M8" s="40"/>
      <c r="O8" s="77"/>
    </row>
    <row r="9" spans="1:15" ht="18">
      <c r="A9" s="9"/>
      <c r="B9" s="40"/>
      <c r="C9" s="9"/>
      <c r="D9" s="40"/>
      <c r="F9" s="88"/>
      <c r="H9" s="82"/>
      <c r="J9" s="9"/>
      <c r="K9" s="40"/>
      <c r="L9" s="9"/>
      <c r="M9" s="40"/>
      <c r="O9" s="77"/>
    </row>
    <row r="10" spans="1:15" ht="18">
      <c r="A10" s="9"/>
      <c r="B10" s="40"/>
      <c r="C10" s="9"/>
      <c r="D10" s="40"/>
      <c r="H10" s="82"/>
      <c r="J10" s="9"/>
      <c r="K10" s="40"/>
      <c r="L10" s="9"/>
      <c r="M10" s="40"/>
      <c r="O10" s="77"/>
    </row>
    <row r="11" spans="1:15" ht="18">
      <c r="A11" s="9"/>
      <c r="B11" s="40"/>
      <c r="C11" s="9"/>
      <c r="D11" s="40"/>
      <c r="F11" s="77"/>
      <c r="H11" s="82"/>
      <c r="J11" s="9"/>
      <c r="K11" s="40"/>
      <c r="L11" s="9"/>
      <c r="M11" s="40"/>
      <c r="O11" s="77"/>
    </row>
    <row r="12" spans="1:15" ht="18">
      <c r="A12" s="9"/>
      <c r="B12" s="40"/>
      <c r="C12" s="9"/>
      <c r="D12" s="40"/>
      <c r="F12" s="77"/>
      <c r="H12" s="82"/>
      <c r="J12" s="9"/>
      <c r="K12" s="40"/>
      <c r="L12" s="9"/>
      <c r="M12" s="40"/>
      <c r="O12" s="77"/>
    </row>
    <row r="13" spans="1:15" ht="18">
      <c r="A13" s="9"/>
      <c r="B13" s="40"/>
      <c r="C13" s="9"/>
      <c r="D13" s="40"/>
      <c r="F13" s="77"/>
      <c r="H13" s="82"/>
      <c r="J13" s="9"/>
      <c r="K13" s="40"/>
      <c r="L13" s="9"/>
      <c r="M13" s="40"/>
      <c r="O13" s="77"/>
    </row>
    <row r="14" spans="1:15" ht="18">
      <c r="A14" s="9"/>
      <c r="B14" s="40"/>
      <c r="C14" s="9"/>
      <c r="D14" s="40"/>
      <c r="F14" s="77"/>
      <c r="H14" s="82"/>
      <c r="J14" s="9"/>
      <c r="K14" s="40"/>
      <c r="L14" s="9"/>
      <c r="M14" s="40"/>
      <c r="O14" s="77"/>
    </row>
    <row r="15" spans="1:15" ht="18">
      <c r="A15" s="9"/>
      <c r="B15" s="40"/>
      <c r="C15" s="9"/>
      <c r="D15" s="40"/>
      <c r="F15" s="77"/>
      <c r="H15" s="82"/>
      <c r="J15" s="9"/>
      <c r="K15" s="40"/>
      <c r="L15" s="9"/>
      <c r="M15" s="40"/>
      <c r="O15" s="77"/>
    </row>
    <row r="16" spans="1:15" ht="19" thickBot="1">
      <c r="A16" s="9"/>
      <c r="B16" s="40"/>
      <c r="C16" s="9"/>
      <c r="D16" s="40"/>
      <c r="F16" s="77"/>
      <c r="H16" s="82"/>
      <c r="J16" s="9"/>
      <c r="K16" s="40"/>
      <c r="L16" s="9"/>
      <c r="M16" s="40"/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2">
        <f>SUM(B6:B17)</f>
        <v>1</v>
      </c>
      <c r="D18" s="92">
        <f>SUM(D6:D17)</f>
        <v>0</v>
      </c>
      <c r="F18" s="77"/>
      <c r="H18" s="82"/>
      <c r="K18" s="92">
        <f>SUM(K6:K17)</f>
        <v>1</v>
      </c>
      <c r="M18" s="92">
        <f>SUM(M6:M17)</f>
        <v>0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/>
      <c r="B20" s="45"/>
      <c r="C20" s="1"/>
      <c r="D20" s="45"/>
      <c r="F20" s="77"/>
      <c r="H20" s="82"/>
      <c r="J20" s="1"/>
      <c r="K20" s="45"/>
      <c r="L20" s="1"/>
      <c r="M20" s="45"/>
      <c r="O20" s="77"/>
    </row>
    <row r="21" spans="1:15" ht="18">
      <c r="A21" s="2"/>
      <c r="B21" s="84"/>
      <c r="C21" s="2"/>
      <c r="D21" s="84"/>
      <c r="F21" s="77"/>
      <c r="H21" s="82"/>
      <c r="J21" s="2"/>
      <c r="K21" s="84"/>
      <c r="L21" s="2"/>
      <c r="M21" s="84"/>
      <c r="O21" s="77"/>
    </row>
    <row r="22" spans="1:15" ht="18">
      <c r="A22" s="2"/>
      <c r="B22" s="46"/>
      <c r="C22" s="2"/>
      <c r="D22" s="46"/>
      <c r="F22" s="77"/>
      <c r="H22" s="82"/>
      <c r="J22" s="2"/>
      <c r="K22" s="46"/>
      <c r="L22" s="2"/>
      <c r="M22" s="46"/>
      <c r="O22" s="77"/>
    </row>
    <row r="23" spans="1:15" ht="18">
      <c r="A23" s="2"/>
      <c r="B23" s="46"/>
      <c r="C23" s="2"/>
      <c r="D23" s="46"/>
      <c r="F23" s="77"/>
      <c r="H23" s="82"/>
      <c r="J23" s="2"/>
      <c r="K23" s="46"/>
      <c r="L23" s="2"/>
      <c r="M23" s="46"/>
      <c r="O23" s="77"/>
    </row>
    <row r="24" spans="1:15" ht="18">
      <c r="A24" s="2"/>
      <c r="B24" s="87"/>
      <c r="C24" s="2"/>
      <c r="D24" s="87"/>
      <c r="F24" s="77"/>
      <c r="H24" s="82"/>
      <c r="J24" s="2"/>
      <c r="K24" s="87"/>
      <c r="L24" s="2"/>
      <c r="M24" s="87"/>
      <c r="O24" s="77"/>
    </row>
    <row r="25" spans="1:15" ht="18">
      <c r="A25" s="2"/>
      <c r="B25" s="84"/>
      <c r="C25" s="2"/>
      <c r="D25" s="84"/>
      <c r="F25" s="77"/>
      <c r="H25" s="82"/>
      <c r="J25" s="2"/>
      <c r="K25" s="84"/>
      <c r="L25" s="2"/>
      <c r="M25" s="84"/>
      <c r="O25" s="77"/>
    </row>
    <row r="26" spans="1:15" ht="18">
      <c r="A26" s="2"/>
      <c r="B26" s="46"/>
      <c r="C26" s="2"/>
      <c r="D26" s="46"/>
      <c r="F26" s="77"/>
      <c r="H26" s="82"/>
      <c r="J26" s="2"/>
      <c r="K26" s="46"/>
      <c r="L26" s="2"/>
      <c r="M26" s="46"/>
      <c r="O26" s="77"/>
    </row>
    <row r="27" spans="1:15" ht="18">
      <c r="A27" s="2"/>
      <c r="B27" s="46"/>
      <c r="C27" s="2"/>
      <c r="D27" s="46"/>
      <c r="F27" s="77"/>
      <c r="H27" s="82"/>
      <c r="J27" s="2"/>
      <c r="K27" s="46"/>
      <c r="L27" s="2"/>
      <c r="M27" s="46"/>
      <c r="O27" s="77"/>
    </row>
    <row r="28" spans="1:15" ht="18">
      <c r="A28" s="2"/>
      <c r="B28" s="46"/>
      <c r="C28" s="2"/>
      <c r="D28" s="46"/>
      <c r="F28" s="77"/>
      <c r="J28" s="2"/>
      <c r="K28" s="46"/>
      <c r="L28" s="2"/>
      <c r="M28" s="46"/>
    </row>
    <row r="29" spans="1:15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9"/>
      <c r="B62" s="189"/>
      <c r="C62" s="189"/>
      <c r="D62" s="189"/>
      <c r="E62" s="189"/>
      <c r="F62" s="189"/>
      <c r="G62" s="189"/>
      <c r="H62" s="189"/>
      <c r="I62" s="189"/>
      <c r="J62" s="189"/>
      <c r="K62" s="189"/>
      <c r="L62" s="189"/>
      <c r="M62" s="189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9"/>
      <c r="B92" s="189"/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/>
      <c r="B6" s="39"/>
      <c r="C6" s="9"/>
      <c r="D6" s="39"/>
      <c r="F6" s="89"/>
      <c r="J6" s="9"/>
      <c r="K6" s="39"/>
      <c r="L6" s="9"/>
      <c r="M6" s="39"/>
    </row>
    <row r="7" spans="1:13" ht="15">
      <c r="A7" s="9"/>
      <c r="B7" s="40"/>
      <c r="C7" s="9"/>
      <c r="D7" s="40"/>
      <c r="F7" s="89"/>
      <c r="J7" s="9"/>
      <c r="K7" s="40"/>
      <c r="L7" s="9"/>
      <c r="M7" s="40"/>
    </row>
    <row r="8" spans="1:13" ht="15">
      <c r="A8" s="9"/>
      <c r="B8" s="40"/>
      <c r="C8" s="9"/>
      <c r="D8" s="40"/>
      <c r="F8" s="88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9"/>
      <c r="B62" s="189"/>
      <c r="C62" s="189"/>
      <c r="D62" s="189"/>
      <c r="E62" s="189"/>
      <c r="F62" s="189"/>
      <c r="G62" s="189"/>
      <c r="H62" s="189"/>
      <c r="I62" s="189"/>
      <c r="J62" s="189"/>
      <c r="K62" s="189"/>
      <c r="L62" s="189"/>
      <c r="M62" s="189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9"/>
      <c r="B92" s="189"/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rigori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TABELLONE!B121</f>
        <v>rigori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TABELLONE!B121</f>
        <v>rigori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TABELLONE!A121</f>
        <v>rigori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9"/>
      <c r="B62" s="189"/>
      <c r="C62" s="189"/>
      <c r="D62" s="189"/>
      <c r="E62" s="189"/>
      <c r="F62" s="189"/>
      <c r="G62" s="189"/>
      <c r="H62" s="189"/>
      <c r="I62" s="189"/>
      <c r="J62" s="189"/>
      <c r="K62" s="189"/>
      <c r="L62" s="189"/>
      <c r="M62" s="189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9"/>
      <c r="B92" s="189"/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B32" sqref="B32"/>
    </sheetView>
  </sheetViews>
  <sheetFormatPr baseColWidth="10" defaultColWidth="11.5" defaultRowHeight="14" x14ac:dyDescent="0"/>
  <cols>
    <col min="1" max="1" width="18.1640625" bestFit="1" customWidth="1"/>
  </cols>
  <sheetData>
    <row r="1" spans="1:15" ht="15" thickBot="1">
      <c r="A1" s="4" t="s">
        <v>0</v>
      </c>
      <c r="B1" s="200" t="s">
        <v>170</v>
      </c>
      <c r="C1" s="201"/>
      <c r="D1" s="201"/>
      <c r="E1" s="202"/>
    </row>
    <row r="2" spans="1:15">
      <c r="J2" s="203" t="s">
        <v>550</v>
      </c>
      <c r="K2" s="204"/>
      <c r="L2" s="205"/>
      <c r="O2" s="142">
        <v>343</v>
      </c>
    </row>
    <row r="3" spans="1:15" ht="15" thickBot="1">
      <c r="A3" s="4" t="s">
        <v>1</v>
      </c>
      <c r="B3" s="5" t="s">
        <v>0</v>
      </c>
      <c r="J3" s="206"/>
      <c r="K3" s="207"/>
      <c r="L3" s="208"/>
      <c r="O3" s="142">
        <v>352</v>
      </c>
    </row>
    <row r="4" spans="1:15" ht="15" thickBot="1">
      <c r="A4" s="19"/>
      <c r="B4" s="22"/>
      <c r="C4" s="33"/>
      <c r="J4" s="209" t="s">
        <v>551</v>
      </c>
      <c r="K4" s="210"/>
      <c r="L4" s="143"/>
      <c r="O4" s="142">
        <v>442</v>
      </c>
    </row>
    <row r="5" spans="1:15" ht="15" thickBot="1">
      <c r="J5" s="144" t="str">
        <f>IF(L4="","","P")</f>
        <v/>
      </c>
      <c r="K5" s="194">
        <f>A4</f>
        <v>0</v>
      </c>
      <c r="L5" s="195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194"/>
      <c r="L6" s="195"/>
      <c r="O6" s="142">
        <v>451</v>
      </c>
    </row>
    <row r="7" spans="1:15" ht="16" thickBot="1">
      <c r="A7" s="103" t="s">
        <v>97</v>
      </c>
      <c r="B7" s="22" t="s">
        <v>171</v>
      </c>
      <c r="C7" s="33"/>
      <c r="J7" s="145" t="str">
        <f>IF(L4="","","D")</f>
        <v/>
      </c>
      <c r="K7" s="194"/>
      <c r="L7" s="195"/>
      <c r="O7" s="142">
        <v>541</v>
      </c>
    </row>
    <row r="8" spans="1:15" ht="16" thickBot="1">
      <c r="A8" s="103" t="s">
        <v>318</v>
      </c>
      <c r="B8" s="22" t="s">
        <v>286</v>
      </c>
      <c r="C8" s="33"/>
      <c r="J8" s="145" t="str">
        <f>IF(L4="","","D")</f>
        <v/>
      </c>
      <c r="K8" s="194"/>
      <c r="L8" s="195"/>
      <c r="O8" s="142">
        <v>532</v>
      </c>
    </row>
    <row r="9" spans="1:15" ht="16" thickBot="1">
      <c r="A9" s="103"/>
      <c r="B9" s="22"/>
      <c r="C9" s="33"/>
      <c r="J9" s="145" t="str">
        <f>IF(L4="","",IF(L4&gt;400,"D","C"))</f>
        <v/>
      </c>
      <c r="K9" s="194"/>
      <c r="L9" s="195"/>
    </row>
    <row r="10" spans="1:15" ht="16" thickBot="1">
      <c r="A10" s="153" t="s">
        <v>108</v>
      </c>
      <c r="B10" s="22" t="s">
        <v>175</v>
      </c>
      <c r="C10" s="33"/>
      <c r="J10" s="145" t="str">
        <f>IF(L4="","",IF(L4&gt;500,"D","C"))</f>
        <v/>
      </c>
      <c r="K10" s="194"/>
      <c r="L10" s="195"/>
    </row>
    <row r="11" spans="1:15" ht="16" thickBot="1">
      <c r="A11" s="104" t="s">
        <v>234</v>
      </c>
      <c r="B11" s="22" t="s">
        <v>174</v>
      </c>
      <c r="C11" s="33"/>
      <c r="J11" s="145" t="str">
        <f>IF($L$4="","","C")</f>
        <v/>
      </c>
      <c r="K11" s="194"/>
      <c r="L11" s="195"/>
    </row>
    <row r="12" spans="1:15" ht="16" thickBot="1">
      <c r="A12" s="83" t="s">
        <v>414</v>
      </c>
      <c r="B12" s="22" t="s">
        <v>286</v>
      </c>
      <c r="C12" s="33"/>
      <c r="J12" s="145" t="str">
        <f>IF($L$4="","","C")</f>
        <v/>
      </c>
      <c r="K12" s="194"/>
      <c r="L12" s="195"/>
    </row>
    <row r="13" spans="1:15" ht="16" thickBot="1">
      <c r="A13" s="153" t="s">
        <v>119</v>
      </c>
      <c r="B13" s="22" t="s">
        <v>276</v>
      </c>
      <c r="C13" s="33"/>
      <c r="J13" s="145" t="str">
        <f>IF(L4="","",IF(OR(L4=433,L4=343),"A","C"))</f>
        <v/>
      </c>
      <c r="K13" s="194"/>
      <c r="L13" s="195"/>
    </row>
    <row r="14" spans="1:15" ht="16" thickBot="1">
      <c r="A14" s="153"/>
      <c r="B14" s="22"/>
      <c r="C14" s="33"/>
      <c r="J14" s="145" t="str">
        <f>IF(L4="","",IF(OR(L4=451,L4=541),"C","A"))</f>
        <v/>
      </c>
      <c r="K14" s="194"/>
      <c r="L14" s="195"/>
    </row>
    <row r="15" spans="1:15" ht="15" thickBot="1">
      <c r="J15" s="145" t="str">
        <f>IF($L$4="","","A")</f>
        <v/>
      </c>
      <c r="K15" s="196"/>
      <c r="L15" s="197"/>
    </row>
    <row r="16" spans="1:15" ht="15" thickBot="1">
      <c r="A16" s="4" t="s">
        <v>3</v>
      </c>
      <c r="J16" s="82"/>
      <c r="K16" s="198" t="s">
        <v>14</v>
      </c>
      <c r="L16" s="199"/>
    </row>
    <row r="17" spans="1:12" ht="15" thickBot="1">
      <c r="B17" s="22"/>
      <c r="C17" s="33"/>
      <c r="J17" s="145" t="str">
        <f>IF($L$4="","","P")</f>
        <v/>
      </c>
      <c r="K17" s="190">
        <f>A4</f>
        <v>0</v>
      </c>
      <c r="L17" s="191"/>
    </row>
    <row r="18" spans="1:12" ht="16" thickBot="1">
      <c r="A18" s="104" t="s">
        <v>295</v>
      </c>
      <c r="B18" s="22" t="s">
        <v>286</v>
      </c>
      <c r="C18" s="33"/>
      <c r="J18" s="145" t="str">
        <f>IF($L$4="","","D")</f>
        <v/>
      </c>
      <c r="K18" s="190"/>
      <c r="L18" s="191"/>
    </row>
    <row r="19" spans="1:12" ht="16" thickBot="1">
      <c r="A19" s="104"/>
      <c r="B19" s="22"/>
      <c r="C19" s="33"/>
      <c r="J19" s="145" t="str">
        <f>IF($L$4="","","D")</f>
        <v/>
      </c>
      <c r="K19" s="190"/>
      <c r="L19" s="191"/>
    </row>
    <row r="20" spans="1:12" ht="16" thickBot="1">
      <c r="A20" s="83" t="s">
        <v>101</v>
      </c>
      <c r="B20" s="22" t="s">
        <v>173</v>
      </c>
      <c r="C20" s="33"/>
      <c r="J20" s="145" t="str">
        <f>IF($L$4="","","D")</f>
        <v/>
      </c>
      <c r="K20" s="190"/>
      <c r="L20" s="191"/>
    </row>
    <row r="21" spans="1:12" ht="16" thickBot="1">
      <c r="A21" s="152" t="s">
        <v>127</v>
      </c>
      <c r="B21" s="22" t="s">
        <v>174</v>
      </c>
      <c r="C21" s="33"/>
      <c r="J21" s="145" t="str">
        <f>IF($L$4="","","C")</f>
        <v/>
      </c>
      <c r="K21" s="190"/>
      <c r="L21" s="191"/>
    </row>
    <row r="22" spans="1:12" ht="16" thickBot="1">
      <c r="A22" s="83" t="s">
        <v>336</v>
      </c>
      <c r="B22" s="22" t="s">
        <v>286</v>
      </c>
      <c r="C22" s="33"/>
      <c r="J22" s="145" t="str">
        <f>IF($L$4="","","C")</f>
        <v/>
      </c>
      <c r="K22" s="190"/>
      <c r="L22" s="191"/>
    </row>
    <row r="23" spans="1:12" ht="16" thickBot="1">
      <c r="A23" s="83"/>
      <c r="B23" s="149"/>
      <c r="C23" s="33"/>
      <c r="J23" s="145" t="str">
        <f>IF($L$4="","","C")</f>
        <v/>
      </c>
      <c r="K23" s="190"/>
      <c r="L23" s="191"/>
    </row>
    <row r="24" spans="1:12" ht="16" thickBot="1">
      <c r="A24" s="83"/>
      <c r="B24" s="22"/>
      <c r="C24" s="33"/>
      <c r="J24" s="145" t="str">
        <f>IF($L$4="","","A")</f>
        <v/>
      </c>
      <c r="K24" s="190"/>
      <c r="L24" s="191"/>
    </row>
    <row r="25" spans="1:12">
      <c r="J25" s="145" t="str">
        <f>IF($L$4="","","A")</f>
        <v/>
      </c>
      <c r="K25" s="190"/>
      <c r="L25" s="191"/>
    </row>
    <row r="26" spans="1:12" ht="15" thickBot="1">
      <c r="A26" s="4" t="s">
        <v>4</v>
      </c>
      <c r="J26" s="145" t="str">
        <f>IF($L$4="","","A")</f>
        <v/>
      </c>
      <c r="K26" s="192"/>
      <c r="L26" s="193"/>
    </row>
    <row r="27" spans="1:12" ht="16" thickBot="1">
      <c r="A27" s="103" t="s">
        <v>280</v>
      </c>
      <c r="B27" s="22" t="s">
        <v>279</v>
      </c>
      <c r="C27" s="33"/>
    </row>
    <row r="28" spans="1:12" ht="16" thickBot="1">
      <c r="A28" s="103" t="s">
        <v>63</v>
      </c>
      <c r="B28" s="22" t="s">
        <v>174</v>
      </c>
      <c r="C28" s="33"/>
    </row>
    <row r="29" spans="1:12" ht="16" thickBot="1">
      <c r="A29" s="103"/>
      <c r="B29" s="22"/>
      <c r="C29" s="55"/>
    </row>
    <row r="30" spans="1:12" ht="16" thickBot="1">
      <c r="A30" s="83" t="s">
        <v>62</v>
      </c>
      <c r="B30" s="22" t="s">
        <v>171</v>
      </c>
      <c r="C30" s="33"/>
    </row>
    <row r="31" spans="1:12" ht="16" thickBot="1">
      <c r="A31" s="83" t="s">
        <v>151</v>
      </c>
      <c r="B31" s="22" t="s">
        <v>171</v>
      </c>
      <c r="C31" s="33"/>
    </row>
    <row r="32" spans="1:12" ht="16" thickBot="1">
      <c r="A32" s="153"/>
      <c r="B32" s="22"/>
      <c r="C32" s="33"/>
    </row>
  </sheetData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N36" sqref="N36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200"/>
      <c r="C1" s="201"/>
      <c r="D1" s="201"/>
      <c r="E1" s="202"/>
    </row>
    <row r="2" spans="1:15">
      <c r="J2" s="203" t="s">
        <v>550</v>
      </c>
      <c r="K2" s="204"/>
      <c r="L2" s="205"/>
      <c r="O2" s="142">
        <v>343</v>
      </c>
    </row>
    <row r="3" spans="1:15" ht="15" thickBot="1">
      <c r="A3" s="4" t="s">
        <v>1</v>
      </c>
      <c r="B3" s="5" t="s">
        <v>0</v>
      </c>
      <c r="J3" s="206"/>
      <c r="K3" s="207"/>
      <c r="L3" s="208"/>
      <c r="O3" s="142">
        <v>352</v>
      </c>
    </row>
    <row r="4" spans="1:15" ht="15" thickBot="1">
      <c r="A4" s="19" t="s">
        <v>82</v>
      </c>
      <c r="B4" s="22" t="s">
        <v>276</v>
      </c>
      <c r="C4" s="33"/>
      <c r="J4" s="209" t="s">
        <v>551</v>
      </c>
      <c r="K4" s="210"/>
      <c r="L4" s="143"/>
      <c r="O4" s="142">
        <v>442</v>
      </c>
    </row>
    <row r="5" spans="1:15" ht="15" thickBot="1">
      <c r="J5" s="144" t="str">
        <f>IF(L4="","","P")</f>
        <v/>
      </c>
      <c r="K5" s="194" t="str">
        <f>A4</f>
        <v>REAL MADRID</v>
      </c>
      <c r="L5" s="195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194"/>
      <c r="L6" s="195"/>
      <c r="O6" s="142">
        <v>451</v>
      </c>
    </row>
    <row r="7" spans="1:15" ht="16" thickBot="1">
      <c r="A7" s="103" t="s">
        <v>123</v>
      </c>
      <c r="B7" s="22" t="s">
        <v>175</v>
      </c>
      <c r="C7" s="33"/>
      <c r="J7" s="145" t="str">
        <f>IF(L4="","","D")</f>
        <v/>
      </c>
      <c r="K7" s="194"/>
      <c r="L7" s="195"/>
      <c r="O7" s="142">
        <v>541</v>
      </c>
    </row>
    <row r="8" spans="1:15" ht="16" thickBot="1">
      <c r="A8" s="103"/>
      <c r="B8" s="22"/>
      <c r="C8" s="33"/>
      <c r="J8" s="145" t="str">
        <f>IF(L4="","","D")</f>
        <v/>
      </c>
      <c r="K8" s="194"/>
      <c r="L8" s="195"/>
      <c r="O8" s="142">
        <v>532</v>
      </c>
    </row>
    <row r="9" spans="1:15" ht="16" thickBot="1">
      <c r="A9" s="103"/>
      <c r="B9" s="22"/>
      <c r="C9" s="33"/>
      <c r="J9" s="145" t="str">
        <f>IF(L4="","",IF(L4&gt;400,"D","C"))</f>
        <v/>
      </c>
      <c r="K9" s="194"/>
      <c r="L9" s="195"/>
    </row>
    <row r="10" spans="1:15" ht="16" thickBot="1">
      <c r="A10" s="103"/>
      <c r="B10" s="22"/>
      <c r="C10" s="33"/>
      <c r="J10" s="145" t="str">
        <f>IF(L4="","",IF(L4&gt;500,"D","C"))</f>
        <v/>
      </c>
      <c r="K10" s="194"/>
      <c r="L10" s="195"/>
    </row>
    <row r="11" spans="1:15" ht="16" thickBot="1">
      <c r="A11" s="83"/>
      <c r="B11" s="22"/>
      <c r="C11" s="33"/>
      <c r="J11" s="145" t="str">
        <f>IF($L$4="","","C")</f>
        <v/>
      </c>
      <c r="K11" s="194"/>
      <c r="L11" s="195"/>
    </row>
    <row r="12" spans="1:15" ht="16" thickBot="1">
      <c r="A12" s="83"/>
      <c r="B12" s="22"/>
      <c r="C12" s="33"/>
      <c r="J12" s="145" t="str">
        <f>IF($L$4="","","C")</f>
        <v/>
      </c>
      <c r="K12" s="194"/>
      <c r="L12" s="195"/>
    </row>
    <row r="13" spans="1:15" ht="16" thickBot="1">
      <c r="A13" s="153" t="s">
        <v>355</v>
      </c>
      <c r="B13" s="22" t="s">
        <v>279</v>
      </c>
      <c r="C13" s="33"/>
      <c r="J13" s="145" t="str">
        <f>IF(L4="","",IF(OR(L4=433,L4=343),"A","C"))</f>
        <v/>
      </c>
      <c r="K13" s="194"/>
      <c r="L13" s="195"/>
    </row>
    <row r="14" spans="1:15" ht="16" thickBot="1">
      <c r="A14" s="103"/>
      <c r="B14" s="22"/>
      <c r="C14" s="33"/>
      <c r="J14" s="145" t="str">
        <f>IF(L4="","",IF(OR(L4=451,L4=541),"C","A"))</f>
        <v/>
      </c>
      <c r="K14" s="194"/>
      <c r="L14" s="195"/>
    </row>
    <row r="15" spans="1:15" ht="15" thickBot="1">
      <c r="J15" s="145" t="str">
        <f>IF($L$4="","","A")</f>
        <v/>
      </c>
      <c r="K15" s="196"/>
      <c r="L15" s="197"/>
    </row>
    <row r="16" spans="1:15" ht="15" thickBot="1">
      <c r="A16" s="4" t="s">
        <v>3</v>
      </c>
      <c r="J16" s="82"/>
      <c r="K16" s="198" t="s">
        <v>14</v>
      </c>
      <c r="L16" s="199"/>
    </row>
    <row r="17" spans="1:12" ht="16" thickBot="1">
      <c r="A17" s="156"/>
      <c r="B17" s="22"/>
      <c r="C17" s="33"/>
      <c r="J17" s="145" t="str">
        <f>IF($L$4="","","P")</f>
        <v/>
      </c>
      <c r="K17" s="190" t="str">
        <f>A4</f>
        <v>REAL MADRID</v>
      </c>
      <c r="L17" s="191"/>
    </row>
    <row r="18" spans="1:12" ht="16" thickBot="1">
      <c r="A18" s="104"/>
      <c r="B18" s="22"/>
      <c r="C18" s="33"/>
      <c r="J18" s="145" t="str">
        <f>IF($L$4="","","D")</f>
        <v/>
      </c>
      <c r="K18" s="190"/>
      <c r="L18" s="191"/>
    </row>
    <row r="19" spans="1:12" ht="16" thickBot="1">
      <c r="A19" s="104" t="s">
        <v>196</v>
      </c>
      <c r="B19" s="22" t="s">
        <v>171</v>
      </c>
      <c r="C19" s="33"/>
      <c r="J19" s="145" t="str">
        <f>IF($L$4="","","D")</f>
        <v/>
      </c>
      <c r="K19" s="190"/>
      <c r="L19" s="191"/>
    </row>
    <row r="20" spans="1:12" ht="16" thickBot="1">
      <c r="A20" s="83" t="s">
        <v>252</v>
      </c>
      <c r="B20" s="22" t="s">
        <v>276</v>
      </c>
      <c r="C20" s="33"/>
      <c r="J20" s="145" t="str">
        <f>IF($L$4="","","D")</f>
        <v/>
      </c>
      <c r="K20" s="190"/>
      <c r="L20" s="191"/>
    </row>
    <row r="21" spans="1:12" ht="16" thickBot="1">
      <c r="A21" s="152"/>
      <c r="B21" s="22"/>
      <c r="C21" s="33"/>
      <c r="J21" s="145" t="str">
        <f>IF($L$4="","","C")</f>
        <v/>
      </c>
      <c r="K21" s="190"/>
      <c r="L21" s="191"/>
    </row>
    <row r="22" spans="1:12" ht="16" thickBot="1">
      <c r="A22" s="83"/>
      <c r="B22" s="22"/>
      <c r="C22" s="33"/>
      <c r="J22" s="145" t="str">
        <f>IF($L$4="","","C")</f>
        <v/>
      </c>
      <c r="K22" s="190"/>
      <c r="L22" s="191"/>
    </row>
    <row r="23" spans="1:12" ht="16" thickBot="1">
      <c r="A23" s="83" t="s">
        <v>309</v>
      </c>
      <c r="B23" s="22" t="s">
        <v>279</v>
      </c>
      <c r="C23" s="33"/>
      <c r="J23" s="145" t="str">
        <f>IF($L$4="","","C")</f>
        <v/>
      </c>
      <c r="K23" s="190"/>
      <c r="L23" s="191"/>
    </row>
    <row r="24" spans="1:12" ht="16" thickBot="1">
      <c r="A24" s="83"/>
      <c r="B24" s="22"/>
      <c r="C24" s="33"/>
      <c r="J24" s="145" t="str">
        <f>IF($L$4="","","A")</f>
        <v/>
      </c>
      <c r="K24" s="190"/>
      <c r="L24" s="191"/>
    </row>
    <row r="25" spans="1:12">
      <c r="J25" s="145" t="str">
        <f>IF($L$4="","","A")</f>
        <v/>
      </c>
      <c r="K25" s="190"/>
      <c r="L25" s="191"/>
    </row>
    <row r="26" spans="1:12" ht="15" thickBot="1">
      <c r="A26" s="4" t="s">
        <v>4</v>
      </c>
      <c r="J26" s="145" t="str">
        <f>IF($L$4="","","A")</f>
        <v/>
      </c>
      <c r="K26" s="192"/>
      <c r="L26" s="193"/>
    </row>
    <row r="27" spans="1:12" ht="16" thickBot="1">
      <c r="A27" s="103" t="s">
        <v>275</v>
      </c>
      <c r="B27" s="22" t="s">
        <v>276</v>
      </c>
      <c r="C27" s="33"/>
      <c r="K27" s="211"/>
      <c r="L27" s="212"/>
    </row>
    <row r="28" spans="1:12" ht="16" thickBot="1">
      <c r="A28" s="150"/>
      <c r="B28" s="22"/>
      <c r="C28" s="33"/>
    </row>
    <row r="29" spans="1:12" ht="16" thickBot="1">
      <c r="A29" s="148" t="s">
        <v>182</v>
      </c>
      <c r="B29" s="22" t="s">
        <v>181</v>
      </c>
      <c r="C29" s="55"/>
    </row>
    <row r="30" spans="1:12" ht="16" thickBot="1">
      <c r="A30" s="83" t="s">
        <v>282</v>
      </c>
      <c r="B30" s="22" t="s">
        <v>279</v>
      </c>
      <c r="C30" s="33"/>
    </row>
    <row r="31" spans="1:12" ht="16" thickBot="1">
      <c r="A31" s="83"/>
      <c r="B31" s="22"/>
      <c r="C31" s="33"/>
    </row>
    <row r="32" spans="1:12" ht="16" thickBot="1">
      <c r="A32" s="153"/>
      <c r="B32" s="22"/>
      <c r="C32" s="33"/>
    </row>
  </sheetData>
  <mergeCells count="26">
    <mergeCell ref="B1:E1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A13" sqref="A13"/>
    </sheetView>
  </sheetViews>
  <sheetFormatPr baseColWidth="10" defaultColWidth="11.5" defaultRowHeight="14" x14ac:dyDescent="0"/>
  <cols>
    <col min="1" max="1" width="16.5" bestFit="1" customWidth="1"/>
  </cols>
  <sheetData>
    <row r="1" spans="1:15" ht="15" thickBot="1">
      <c r="A1" s="4" t="s">
        <v>0</v>
      </c>
      <c r="B1" s="200" t="s">
        <v>169</v>
      </c>
      <c r="C1" s="201"/>
      <c r="D1" s="201"/>
      <c r="E1" s="202"/>
    </row>
    <row r="2" spans="1:15">
      <c r="J2" s="203" t="s">
        <v>550</v>
      </c>
      <c r="K2" s="204"/>
      <c r="L2" s="205"/>
      <c r="O2" s="142">
        <v>343</v>
      </c>
    </row>
    <row r="3" spans="1:15" ht="15" thickBot="1">
      <c r="A3" s="4" t="s">
        <v>1</v>
      </c>
      <c r="B3" s="5" t="s">
        <v>0</v>
      </c>
      <c r="J3" s="206"/>
      <c r="K3" s="207"/>
      <c r="L3" s="208"/>
      <c r="O3" s="142">
        <v>352</v>
      </c>
    </row>
    <row r="4" spans="1:15" ht="15" thickBot="1">
      <c r="A4" s="19" t="s">
        <v>79</v>
      </c>
      <c r="B4" s="22" t="s">
        <v>171</v>
      </c>
      <c r="C4" s="33"/>
      <c r="J4" s="209" t="s">
        <v>551</v>
      </c>
      <c r="K4" s="210"/>
      <c r="L4" s="143">
        <v>442</v>
      </c>
      <c r="O4" s="142">
        <v>442</v>
      </c>
    </row>
    <row r="5" spans="1:15">
      <c r="J5" s="144" t="str">
        <f>IF(L4="","","P")</f>
        <v>P</v>
      </c>
      <c r="K5" s="194" t="str">
        <f>A4</f>
        <v>BARCELLONA</v>
      </c>
      <c r="L5" s="195"/>
      <c r="O5" s="142">
        <v>433</v>
      </c>
    </row>
    <row r="6" spans="1:15" ht="15" thickBot="1">
      <c r="A6" s="4" t="s">
        <v>2</v>
      </c>
      <c r="J6" s="145" t="str">
        <f>IF(L4="","","D")</f>
        <v>D</v>
      </c>
      <c r="K6" s="194"/>
      <c r="L6" s="195"/>
      <c r="O6" s="142">
        <v>451</v>
      </c>
    </row>
    <row r="7" spans="1:15" ht="16" thickBot="1">
      <c r="A7" s="103"/>
      <c r="B7" s="22"/>
      <c r="C7" s="33"/>
      <c r="F7" s="19"/>
      <c r="J7" s="145" t="str">
        <f>IF(L4="","","D")</f>
        <v>D</v>
      </c>
      <c r="K7" s="194"/>
      <c r="L7" s="195"/>
      <c r="O7" s="142">
        <v>541</v>
      </c>
    </row>
    <row r="8" spans="1:15" ht="16" thickBot="1">
      <c r="A8" s="103" t="s">
        <v>160</v>
      </c>
      <c r="B8" s="22" t="s">
        <v>276</v>
      </c>
      <c r="C8" s="33"/>
      <c r="F8" s="103"/>
      <c r="J8" s="145" t="str">
        <f>IF(L4="","","D")</f>
        <v>D</v>
      </c>
      <c r="K8" s="194"/>
      <c r="L8" s="195"/>
      <c r="O8" s="142">
        <v>532</v>
      </c>
    </row>
    <row r="9" spans="1:15" ht="16" thickBot="1">
      <c r="A9" s="150" t="s">
        <v>210</v>
      </c>
      <c r="B9" s="22" t="s">
        <v>175</v>
      </c>
      <c r="C9" s="33"/>
      <c r="F9" s="19"/>
      <c r="J9" s="145" t="s">
        <v>37</v>
      </c>
      <c r="K9" s="194"/>
      <c r="L9" s="195"/>
    </row>
    <row r="10" spans="1:15" ht="16" thickBot="1">
      <c r="A10" s="103" t="s">
        <v>230</v>
      </c>
      <c r="B10" s="22" t="s">
        <v>171</v>
      </c>
      <c r="C10" s="33"/>
      <c r="F10" s="19"/>
      <c r="J10" s="145" t="str">
        <f>IF(L4="","",IF(L4&gt;500,"D","C"))</f>
        <v>C</v>
      </c>
      <c r="K10" s="194"/>
      <c r="L10" s="195"/>
    </row>
    <row r="11" spans="1:15" ht="16" thickBot="1">
      <c r="A11" s="154" t="s">
        <v>149</v>
      </c>
      <c r="B11" s="22" t="s">
        <v>171</v>
      </c>
      <c r="C11" s="33"/>
      <c r="F11" s="103"/>
      <c r="J11" s="145" t="str">
        <f>IF($L$4="","","C")</f>
        <v>C</v>
      </c>
      <c r="K11" s="194"/>
      <c r="L11" s="195"/>
    </row>
    <row r="12" spans="1:15" ht="16" thickBot="1">
      <c r="A12" s="83"/>
      <c r="B12" s="22"/>
      <c r="C12" s="33"/>
      <c r="F12" s="103"/>
      <c r="J12" s="145" t="str">
        <f>IF($L$4="","","C")</f>
        <v>C</v>
      </c>
      <c r="K12" s="194"/>
      <c r="L12" s="195"/>
    </row>
    <row r="13" spans="1:15" ht="16" thickBot="1">
      <c r="A13" s="153" t="s">
        <v>100</v>
      </c>
      <c r="B13" s="22" t="s">
        <v>173</v>
      </c>
      <c r="C13" s="33"/>
      <c r="F13" s="103"/>
      <c r="J13" s="145" t="str">
        <f>IF(L4="","",IF(OR(L4=433,L4=343),"A","C"))</f>
        <v>C</v>
      </c>
      <c r="K13" s="194"/>
      <c r="L13" s="195"/>
    </row>
    <row r="14" spans="1:15" ht="16" thickBot="1">
      <c r="A14" s="103"/>
      <c r="B14" s="22"/>
      <c r="C14" s="33"/>
      <c r="F14" s="83"/>
      <c r="J14" s="145" t="str">
        <f>IF(L4="","",IF(OR(L4=451,L4=541),"C","A"))</f>
        <v>A</v>
      </c>
      <c r="K14" s="194"/>
      <c r="L14" s="195"/>
    </row>
    <row r="15" spans="1:15" ht="16" thickBot="1">
      <c r="F15" s="104"/>
      <c r="J15" s="157" t="str">
        <f>IF($L$4="","","A")</f>
        <v>A</v>
      </c>
      <c r="K15" s="196"/>
      <c r="L15" s="197"/>
    </row>
    <row r="16" spans="1:15" ht="16" thickBot="1">
      <c r="A16" s="4" t="s">
        <v>3</v>
      </c>
      <c r="F16" s="104"/>
      <c r="J16" s="82"/>
      <c r="K16" s="198" t="s">
        <v>14</v>
      </c>
      <c r="L16" s="199"/>
    </row>
    <row r="17" spans="1:12" ht="16" thickBot="1">
      <c r="A17" s="104" t="s">
        <v>209</v>
      </c>
      <c r="B17" s="22" t="s">
        <v>276</v>
      </c>
      <c r="C17" s="33"/>
      <c r="F17" s="104"/>
      <c r="J17" s="144" t="str">
        <f>IF($L$4="","","P")</f>
        <v>P</v>
      </c>
      <c r="K17" s="190"/>
      <c r="L17" s="191"/>
    </row>
    <row r="18" spans="1:12" ht="16" thickBot="1">
      <c r="A18" s="151" t="s">
        <v>73</v>
      </c>
      <c r="B18" s="22" t="s">
        <v>174</v>
      </c>
      <c r="C18" s="33"/>
      <c r="F18" s="83"/>
      <c r="J18" s="145" t="str">
        <f>IF($L$4="","","D")</f>
        <v>D</v>
      </c>
      <c r="K18" s="190"/>
      <c r="L18" s="191"/>
    </row>
    <row r="19" spans="1:12" ht="16" thickBot="1">
      <c r="A19" s="104"/>
      <c r="B19" s="22"/>
      <c r="C19" s="33"/>
      <c r="F19" s="103"/>
      <c r="J19" s="145" t="str">
        <f>IF($L$4="","","D")</f>
        <v>D</v>
      </c>
      <c r="K19" s="190"/>
      <c r="L19" s="191"/>
    </row>
    <row r="20" spans="1:12" ht="16" thickBot="1">
      <c r="A20" s="83" t="s">
        <v>253</v>
      </c>
      <c r="B20" s="22" t="s">
        <v>174</v>
      </c>
      <c r="C20" s="33"/>
      <c r="F20" s="83"/>
      <c r="J20" s="145" t="str">
        <f>IF($L$4="","","D")</f>
        <v>D</v>
      </c>
      <c r="K20" s="190"/>
      <c r="L20" s="191"/>
    </row>
    <row r="21" spans="1:12" ht="16" thickBot="1">
      <c r="A21" s="152" t="s">
        <v>81</v>
      </c>
      <c r="B21" s="22" t="s">
        <v>174</v>
      </c>
      <c r="C21" s="33"/>
      <c r="J21" s="145" t="str">
        <f>IF($L$4="","","C")</f>
        <v>C</v>
      </c>
      <c r="K21" s="190"/>
      <c r="L21" s="191"/>
    </row>
    <row r="22" spans="1:12" ht="16" thickBot="1">
      <c r="A22" s="83" t="s">
        <v>307</v>
      </c>
      <c r="B22" s="22" t="s">
        <v>286</v>
      </c>
      <c r="C22" s="33"/>
      <c r="J22" s="145" t="str">
        <f>IF($L$4="","","C")</f>
        <v>C</v>
      </c>
      <c r="K22" s="190"/>
      <c r="L22" s="191"/>
    </row>
    <row r="23" spans="1:12" ht="16" thickBot="1">
      <c r="A23" s="83" t="s">
        <v>386</v>
      </c>
      <c r="B23" s="22" t="s">
        <v>173</v>
      </c>
      <c r="C23" s="33"/>
      <c r="F23" s="19"/>
      <c r="J23" s="145" t="str">
        <f>IF($L$4="","","C")</f>
        <v>C</v>
      </c>
      <c r="K23" s="190"/>
      <c r="L23" s="191"/>
    </row>
    <row r="24" spans="1:12" ht="16" thickBot="1">
      <c r="A24" s="83"/>
      <c r="B24" s="22"/>
      <c r="F24" s="103"/>
      <c r="J24" s="145" t="str">
        <f>IF($L$4="","","A")</f>
        <v>A</v>
      </c>
      <c r="K24" s="190"/>
      <c r="L24" s="191"/>
    </row>
    <row r="25" spans="1:12" ht="15">
      <c r="F25" s="104"/>
      <c r="J25" s="145" t="str">
        <f>IF($L$4="","","A")</f>
        <v>A</v>
      </c>
      <c r="K25" s="190"/>
      <c r="L25" s="191"/>
    </row>
    <row r="26" spans="1:12" ht="15" thickBot="1">
      <c r="A26" s="4" t="s">
        <v>4</v>
      </c>
      <c r="J26" s="157" t="str">
        <f>IF($L$4="","","A")</f>
        <v>A</v>
      </c>
      <c r="K26" s="192"/>
      <c r="L26" s="193"/>
    </row>
    <row r="27" spans="1:12" ht="16" thickBot="1">
      <c r="A27" s="103" t="s">
        <v>163</v>
      </c>
      <c r="B27" s="22" t="s">
        <v>174</v>
      </c>
      <c r="C27" s="33"/>
      <c r="F27" s="83"/>
    </row>
    <row r="28" spans="1:12" ht="16" thickBot="1">
      <c r="A28" s="150" t="s">
        <v>70</v>
      </c>
      <c r="B28" s="22" t="s">
        <v>175</v>
      </c>
      <c r="C28" s="33"/>
      <c r="F28" s="83"/>
    </row>
    <row r="29" spans="1:12" ht="16" thickBot="1">
      <c r="B29" s="22"/>
      <c r="C29" s="55"/>
      <c r="E29" s="33"/>
      <c r="F29" s="105"/>
    </row>
    <row r="30" spans="1:12" ht="16" thickBot="1">
      <c r="A30" s="83"/>
      <c r="B30" s="22"/>
      <c r="F30" s="103"/>
    </row>
    <row r="31" spans="1:12" ht="16" thickBot="1">
      <c r="A31" s="83" t="s">
        <v>620</v>
      </c>
      <c r="B31" s="22" t="s">
        <v>174</v>
      </c>
    </row>
    <row r="32" spans="1:12" ht="16" thickBot="1">
      <c r="A32" s="153"/>
      <c r="B32" s="22"/>
      <c r="C32" s="33"/>
      <c r="F32" s="103"/>
    </row>
    <row r="33" spans="3:5">
      <c r="C33" s="33"/>
      <c r="E33" s="55"/>
    </row>
  </sheetData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F21" sqref="F21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200" t="s">
        <v>274</v>
      </c>
      <c r="C1" s="201"/>
      <c r="D1" s="201"/>
      <c r="E1" s="202"/>
    </row>
    <row r="2" spans="1:15">
      <c r="J2" s="203" t="s">
        <v>550</v>
      </c>
      <c r="K2" s="204"/>
      <c r="L2" s="205"/>
      <c r="O2" s="142">
        <v>343</v>
      </c>
    </row>
    <row r="3" spans="1:15" ht="15" thickBot="1">
      <c r="A3" s="4" t="s">
        <v>1</v>
      </c>
      <c r="B3" s="5" t="s">
        <v>0</v>
      </c>
      <c r="J3" s="206"/>
      <c r="K3" s="207"/>
      <c r="L3" s="208"/>
      <c r="O3" s="142">
        <v>352</v>
      </c>
    </row>
    <row r="4" spans="1:15" ht="15" thickBot="1">
      <c r="A4" s="19" t="s">
        <v>120</v>
      </c>
      <c r="B4" s="22" t="s">
        <v>175</v>
      </c>
      <c r="C4" s="33"/>
      <c r="J4" s="209" t="s">
        <v>551</v>
      </c>
      <c r="K4" s="210"/>
      <c r="L4" s="143"/>
      <c r="O4" s="142">
        <v>442</v>
      </c>
    </row>
    <row r="5" spans="1:15" ht="15" thickBot="1">
      <c r="J5" s="144" t="str">
        <f>IF(L4="","","P")</f>
        <v/>
      </c>
      <c r="K5" s="194" t="str">
        <f>A4</f>
        <v>MANCHESTER CITY</v>
      </c>
      <c r="L5" s="195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194"/>
      <c r="L6" s="195"/>
      <c r="O6" s="142">
        <v>451</v>
      </c>
    </row>
    <row r="7" spans="1:15" ht="16" thickBot="1">
      <c r="A7" s="103" t="s">
        <v>186</v>
      </c>
      <c r="B7" s="22" t="s">
        <v>174</v>
      </c>
      <c r="C7" s="33"/>
      <c r="J7" s="145" t="str">
        <f>IF(L4="","","D")</f>
        <v/>
      </c>
      <c r="K7" s="194"/>
      <c r="L7" s="195"/>
      <c r="O7" s="142">
        <v>541</v>
      </c>
    </row>
    <row r="8" spans="1:15" ht="16" thickBot="1">
      <c r="A8" s="153"/>
      <c r="B8" s="22"/>
      <c r="C8" s="33"/>
      <c r="J8" s="145" t="str">
        <f>IF(L4="","","D")</f>
        <v/>
      </c>
      <c r="K8" s="194"/>
      <c r="L8" s="195"/>
      <c r="O8" s="142">
        <v>532</v>
      </c>
    </row>
    <row r="9" spans="1:15" ht="16" thickBot="1">
      <c r="A9" s="103"/>
      <c r="B9" s="22"/>
      <c r="C9" s="33"/>
      <c r="D9" s="20"/>
      <c r="E9" s="158"/>
      <c r="J9" s="145" t="str">
        <f>IF(L4="","",IF(L4&gt;400,"D","C"))</f>
        <v/>
      </c>
      <c r="K9" s="194"/>
      <c r="L9" s="195"/>
    </row>
    <row r="10" spans="1:15" ht="16" thickBot="1">
      <c r="A10" s="103"/>
      <c r="B10" s="22"/>
      <c r="C10" s="33"/>
      <c r="D10" s="155"/>
      <c r="E10" s="158"/>
      <c r="J10" s="145" t="str">
        <f>IF(L4="","",IF(L4&gt;500,"D","C"))</f>
        <v/>
      </c>
      <c r="K10" s="194"/>
      <c r="L10" s="195"/>
    </row>
    <row r="11" spans="1:15" ht="16" thickBot="1">
      <c r="A11" s="154" t="s">
        <v>125</v>
      </c>
      <c r="B11" s="22" t="s">
        <v>171</v>
      </c>
      <c r="C11" s="33"/>
      <c r="D11" s="159"/>
      <c r="E11" s="158"/>
      <c r="J11" s="145" t="str">
        <f>IF($L$4="","","C")</f>
        <v/>
      </c>
      <c r="K11" s="194"/>
      <c r="L11" s="195"/>
    </row>
    <row r="12" spans="1:15" ht="16" thickBot="1">
      <c r="A12" s="83" t="s">
        <v>369</v>
      </c>
      <c r="B12" s="22" t="s">
        <v>181</v>
      </c>
      <c r="C12" s="33"/>
      <c r="D12" s="105"/>
      <c r="E12" s="158"/>
      <c r="J12" s="145" t="str">
        <f>IF($L$4="","","C")</f>
        <v/>
      </c>
      <c r="K12" s="194"/>
      <c r="L12" s="195"/>
    </row>
    <row r="13" spans="1:15" ht="16" thickBot="1">
      <c r="A13" s="103"/>
      <c r="B13" s="22"/>
      <c r="C13" s="33"/>
      <c r="D13" s="155"/>
      <c r="E13" s="158"/>
      <c r="J13" s="145" t="str">
        <f>IF(L4="","",IF(OR(L4=433,L4=343),"A","C"))</f>
        <v/>
      </c>
      <c r="K13" s="194"/>
      <c r="L13" s="195"/>
    </row>
    <row r="14" spans="1:15" ht="16" thickBot="1">
      <c r="A14" s="153" t="s">
        <v>244</v>
      </c>
      <c r="B14" s="22" t="s">
        <v>181</v>
      </c>
      <c r="C14" s="33"/>
      <c r="D14" s="105"/>
      <c r="E14" s="158"/>
      <c r="J14" s="145" t="str">
        <f>IF(L4="","",IF(OR(L4=451,L4=541),"C","A"))</f>
        <v/>
      </c>
      <c r="K14" s="194"/>
      <c r="L14" s="195"/>
    </row>
    <row r="15" spans="1:15" ht="16" thickBot="1">
      <c r="D15" s="105"/>
      <c r="E15" s="158"/>
      <c r="J15" s="145" t="str">
        <f>IF($L$4="","","A")</f>
        <v/>
      </c>
      <c r="K15" s="196"/>
      <c r="L15" s="197"/>
    </row>
    <row r="16" spans="1:15" ht="16" thickBot="1">
      <c r="A16" s="4" t="s">
        <v>3</v>
      </c>
      <c r="D16" s="152"/>
      <c r="E16" s="158"/>
      <c r="J16" s="82"/>
      <c r="K16" s="198" t="s">
        <v>14</v>
      </c>
      <c r="L16" s="199"/>
    </row>
    <row r="17" spans="1:12" ht="16" thickBot="1">
      <c r="A17" s="104" t="s">
        <v>77</v>
      </c>
      <c r="B17" s="22" t="s">
        <v>175</v>
      </c>
      <c r="C17" s="33"/>
      <c r="D17" s="159"/>
      <c r="E17" s="158"/>
      <c r="J17" s="145" t="str">
        <f>IF($L$4="","","P")</f>
        <v/>
      </c>
      <c r="K17" s="190" t="str">
        <f>A4</f>
        <v>MANCHESTER CITY</v>
      </c>
      <c r="L17" s="191"/>
    </row>
    <row r="18" spans="1:12" ht="16" thickBot="1">
      <c r="A18" s="104" t="s">
        <v>297</v>
      </c>
      <c r="B18" s="22" t="s">
        <v>279</v>
      </c>
      <c r="C18" s="33"/>
      <c r="D18" s="159"/>
      <c r="E18" s="158"/>
      <c r="J18" s="145" t="str">
        <f>IF($L$4="","","D")</f>
        <v/>
      </c>
      <c r="K18" s="190"/>
      <c r="L18" s="191"/>
    </row>
    <row r="19" spans="1:12" ht="16" thickBot="1">
      <c r="A19" s="150" t="s">
        <v>90</v>
      </c>
      <c r="B19" s="22" t="s">
        <v>276</v>
      </c>
      <c r="C19" s="33"/>
      <c r="D19" s="105"/>
      <c r="E19" s="158"/>
      <c r="J19" s="145" t="str">
        <f>IF($L$4="","","D")</f>
        <v/>
      </c>
      <c r="K19" s="190"/>
      <c r="L19" s="191"/>
    </row>
    <row r="20" spans="1:12" ht="16" thickBot="1">
      <c r="A20" s="83"/>
      <c r="B20" s="22"/>
      <c r="C20" s="33"/>
      <c r="D20" s="159"/>
      <c r="E20" s="160"/>
      <c r="J20" s="145" t="str">
        <f>IF($L$4="","","D")</f>
        <v/>
      </c>
      <c r="K20" s="190"/>
      <c r="L20" s="191"/>
    </row>
    <row r="21" spans="1:12" ht="16" thickBot="1">
      <c r="A21" s="105"/>
      <c r="B21" s="22"/>
      <c r="C21" s="33"/>
      <c r="D21" s="155"/>
      <c r="E21" s="158"/>
      <c r="J21" s="145" t="str">
        <f>IF($L$4="","","C")</f>
        <v/>
      </c>
      <c r="K21" s="190"/>
      <c r="L21" s="191"/>
    </row>
    <row r="22" spans="1:12" ht="16" thickBot="1">
      <c r="A22" s="83" t="s">
        <v>405</v>
      </c>
      <c r="B22" s="22" t="s">
        <v>171</v>
      </c>
      <c r="C22" s="33"/>
      <c r="J22" s="145" t="str">
        <f>IF($L$4="","","C")</f>
        <v/>
      </c>
      <c r="K22" s="190"/>
      <c r="L22" s="191"/>
    </row>
    <row r="23" spans="1:12" ht="16" thickBot="1">
      <c r="A23" s="83"/>
      <c r="B23" s="22"/>
      <c r="C23" s="33"/>
      <c r="J23" s="145" t="str">
        <f>IF($L$4="","","C")</f>
        <v/>
      </c>
      <c r="K23" s="190"/>
      <c r="L23" s="191"/>
    </row>
    <row r="24" spans="1:12" ht="16" thickBot="1">
      <c r="A24" s="83" t="s">
        <v>142</v>
      </c>
      <c r="B24" s="22" t="s">
        <v>171</v>
      </c>
      <c r="C24" s="33"/>
      <c r="J24" s="145" t="str">
        <f>IF($L$4="","","A")</f>
        <v/>
      </c>
      <c r="K24" s="190"/>
      <c r="L24" s="191"/>
    </row>
    <row r="25" spans="1:12">
      <c r="J25" s="145" t="str">
        <f>IF($L$4="","","A")</f>
        <v/>
      </c>
      <c r="K25" s="190"/>
      <c r="L25" s="191"/>
    </row>
    <row r="26" spans="1:12" ht="15" thickBot="1">
      <c r="A26" s="4" t="s">
        <v>4</v>
      </c>
      <c r="J26" s="145" t="str">
        <f>IF($L$4="","","A")</f>
        <v/>
      </c>
      <c r="K26" s="192"/>
      <c r="L26" s="193"/>
    </row>
    <row r="27" spans="1:12" ht="16" thickBot="1">
      <c r="A27" s="150"/>
      <c r="B27" s="22"/>
      <c r="C27" s="33"/>
    </row>
    <row r="28" spans="1:12" ht="16" thickBot="1">
      <c r="A28" s="103" t="s">
        <v>75</v>
      </c>
      <c r="B28" s="22" t="s">
        <v>276</v>
      </c>
      <c r="C28" s="33"/>
    </row>
    <row r="29" spans="1:12" ht="16" thickBot="1">
      <c r="A29" s="83" t="s">
        <v>287</v>
      </c>
      <c r="B29" s="149" t="s">
        <v>175</v>
      </c>
      <c r="C29" s="55"/>
    </row>
    <row r="30" spans="1:12" ht="16" thickBot="1">
      <c r="A30" s="155" t="s">
        <v>188</v>
      </c>
      <c r="B30" s="22" t="s">
        <v>181</v>
      </c>
      <c r="C30" s="33"/>
    </row>
    <row r="31" spans="1:12" ht="16" thickBot="1">
      <c r="A31" s="83"/>
      <c r="B31" s="22"/>
      <c r="C31" s="33"/>
    </row>
    <row r="32" spans="1:12" ht="16" thickBot="1">
      <c r="A32" s="153"/>
      <c r="B32" s="22"/>
      <c r="C32" s="33"/>
    </row>
  </sheetData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scarsenal</vt:lpstr>
      <vt:lpstr>unajunglacazo</vt:lpstr>
      <vt:lpstr>ac conte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2018-03-15T12:35:00Z</dcterms:modified>
</cp:coreProperties>
</file>