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520" windowHeight="15600" firstSheet="3" activeTab="3"/>
  </bookViews>
  <sheets>
    <sheet name="Serie A" sheetId="2" state="hidden" r:id="rId1"/>
    <sheet name="SvincoliA" sheetId="3" state="hidden" r:id="rId2"/>
    <sheet name="RoseMercA" sheetId="4" state="hidden" r:id="rId3"/>
    <sheet name="RoseSerieA" sheetId="1" r:id="rId4"/>
    <sheet name="RoseSerieB" sheetId="5" r:id="rId5"/>
    <sheet name="Serie B" sheetId="6" state="hidden" r:id="rId6"/>
    <sheet name="SvincoliB" sheetId="7" state="hidden" r:id="rId7"/>
    <sheet name="RoseMercB" sheetId="8" state="hidden" r:id="rId8"/>
    <sheet name="RoseSerieLP" sheetId="9" r:id="rId9"/>
    <sheet name="RoseSerieD" sheetId="13" r:id="rId10"/>
    <sheet name="Lega Pro" sheetId="10" state="hidden" r:id="rId11"/>
    <sheet name="SvincoliLP" sheetId="11" state="hidden" r:id="rId12"/>
    <sheet name="RoseMercLP" sheetId="12" state="hidden" r:id="rId13"/>
    <sheet name="Serie D" sheetId="14" state="hidden" r:id="rId14"/>
    <sheet name="SvincoliD" sheetId="16" state="hidden" r:id="rId15"/>
    <sheet name="RoseMercD" sheetId="15" state="hidden" r:id="rId1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13" l="1"/>
  <c r="P32" i="13"/>
  <c r="J32" i="13"/>
  <c r="J25" i="13"/>
  <c r="J7" i="13"/>
  <c r="J16" i="13"/>
  <c r="J3" i="13"/>
  <c r="H25" i="13"/>
  <c r="R32" i="9"/>
  <c r="D16" i="13"/>
  <c r="N25" i="9"/>
  <c r="T7" i="9"/>
  <c r="N25" i="5"/>
  <c r="N25" i="1"/>
  <c r="T7" i="13"/>
  <c r="T16" i="13"/>
  <c r="T25" i="13"/>
  <c r="T32" i="13"/>
  <c r="T3" i="13"/>
  <c r="C12" i="14"/>
  <c r="R7" i="13"/>
  <c r="R16" i="13"/>
  <c r="R25" i="13"/>
  <c r="R32" i="13"/>
  <c r="R3" i="13"/>
  <c r="C11" i="14"/>
  <c r="P7" i="13"/>
  <c r="P16" i="13"/>
  <c r="P25" i="13"/>
  <c r="P3" i="13"/>
  <c r="C10" i="14"/>
  <c r="N7" i="13"/>
  <c r="N16" i="13"/>
  <c r="N25" i="13"/>
  <c r="N32" i="13"/>
  <c r="N3" i="13"/>
  <c r="C9" i="14"/>
  <c r="L25" i="13"/>
  <c r="L16" i="13"/>
  <c r="L7" i="13"/>
  <c r="L32" i="13"/>
  <c r="L3" i="13"/>
  <c r="C8" i="14"/>
  <c r="C7" i="14"/>
  <c r="H7" i="13"/>
  <c r="H16" i="13"/>
  <c r="H3" i="13"/>
  <c r="C6" i="14"/>
  <c r="F16" i="13"/>
  <c r="F25" i="13"/>
  <c r="F7" i="13"/>
  <c r="F32" i="13"/>
  <c r="F3" i="13"/>
  <c r="C5" i="14"/>
  <c r="D7" i="13"/>
  <c r="D25" i="13"/>
  <c r="D32" i="13"/>
  <c r="D3" i="13"/>
  <c r="C4" i="14"/>
  <c r="B7" i="13"/>
  <c r="B16" i="13"/>
  <c r="B25" i="13"/>
  <c r="B32" i="13"/>
  <c r="B3" i="13"/>
  <c r="C3" i="14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25" i="5"/>
  <c r="T16" i="5"/>
  <c r="T7" i="5"/>
  <c r="T32" i="5"/>
  <c r="T3" i="5"/>
  <c r="C12" i="6"/>
  <c r="R16" i="5"/>
  <c r="R25" i="5"/>
  <c r="R7" i="5"/>
  <c r="R32" i="5"/>
  <c r="R3" i="5"/>
  <c r="C11" i="6"/>
  <c r="P32" i="5"/>
  <c r="P7" i="5"/>
  <c r="P16" i="5"/>
  <c r="P25" i="5"/>
  <c r="P3" i="5"/>
  <c r="C10" i="6"/>
  <c r="N16" i="5"/>
  <c r="N7" i="5"/>
  <c r="N32" i="5"/>
  <c r="N3" i="5"/>
  <c r="C9" i="6"/>
  <c r="L7" i="5"/>
  <c r="L16" i="5"/>
  <c r="L25" i="5"/>
  <c r="L32" i="5"/>
  <c r="L3" i="5"/>
  <c r="C8" i="6"/>
  <c r="J32" i="5"/>
  <c r="J7" i="5"/>
  <c r="J16" i="5"/>
  <c r="J25" i="5"/>
  <c r="J3" i="5"/>
  <c r="C7" i="6"/>
  <c r="H25" i="5"/>
  <c r="H16" i="5"/>
  <c r="H7" i="5"/>
  <c r="H32" i="5"/>
  <c r="H3" i="5"/>
  <c r="C6" i="6"/>
  <c r="F25" i="5"/>
  <c r="F7" i="5"/>
  <c r="F16" i="5"/>
  <c r="F32" i="5"/>
  <c r="F3" i="5"/>
  <c r="C5" i="6"/>
  <c r="D32" i="5"/>
  <c r="D25" i="5"/>
  <c r="D7" i="5"/>
  <c r="D16" i="5"/>
  <c r="D3" i="5"/>
  <c r="C4" i="6"/>
  <c r="B16" i="5"/>
  <c r="B7" i="5"/>
  <c r="B25" i="5"/>
  <c r="B32" i="5"/>
  <c r="B3" i="5"/>
  <c r="C3" i="6"/>
  <c r="T32" i="8"/>
  <c r="R32" i="8"/>
  <c r="P32" i="8"/>
  <c r="N32" i="8"/>
  <c r="L32" i="8"/>
  <c r="J32" i="8"/>
  <c r="H32" i="8"/>
  <c r="F32" i="8"/>
  <c r="D32" i="8"/>
  <c r="B32" i="8"/>
  <c r="T25" i="8"/>
  <c r="R25" i="8"/>
  <c r="P25" i="8"/>
  <c r="N25" i="8"/>
  <c r="L25" i="8"/>
  <c r="J25" i="8"/>
  <c r="H25" i="8"/>
  <c r="F25" i="8"/>
  <c r="D25" i="8"/>
  <c r="B25" i="8"/>
  <c r="T16" i="8"/>
  <c r="R16" i="8"/>
  <c r="P16" i="8"/>
  <c r="N16" i="8"/>
  <c r="L16" i="8"/>
  <c r="J16" i="8"/>
  <c r="H16" i="8"/>
  <c r="F16" i="8"/>
  <c r="D16" i="8"/>
  <c r="B16" i="8"/>
  <c r="T7" i="8"/>
  <c r="R7" i="8"/>
  <c r="P7" i="8"/>
  <c r="N7" i="8"/>
  <c r="L7" i="8"/>
  <c r="J7" i="8"/>
  <c r="H7" i="8"/>
  <c r="F7" i="8"/>
  <c r="D7" i="8"/>
  <c r="B7" i="8"/>
  <c r="T32" i="1"/>
  <c r="T7" i="1"/>
  <c r="T16" i="1"/>
  <c r="T25" i="1"/>
  <c r="T3" i="1"/>
  <c r="C12" i="2"/>
  <c r="R7" i="1"/>
  <c r="R16" i="1"/>
  <c r="R25" i="1"/>
  <c r="R32" i="1"/>
  <c r="R3" i="1"/>
  <c r="C11" i="2"/>
  <c r="P25" i="1"/>
  <c r="P7" i="1"/>
  <c r="P16" i="1"/>
  <c r="P32" i="1"/>
  <c r="P3" i="1"/>
  <c r="C10" i="2"/>
  <c r="N7" i="1"/>
  <c r="N16" i="1"/>
  <c r="N32" i="1"/>
  <c r="N3" i="1"/>
  <c r="C9" i="2"/>
  <c r="L32" i="1"/>
  <c r="L7" i="1"/>
  <c r="L16" i="1"/>
  <c r="L25" i="1"/>
  <c r="L3" i="1"/>
  <c r="C8" i="2"/>
  <c r="J7" i="1"/>
  <c r="J16" i="1"/>
  <c r="J25" i="1"/>
  <c r="J32" i="1"/>
  <c r="J3" i="1"/>
  <c r="C7" i="2"/>
  <c r="H32" i="1"/>
  <c r="H25" i="1"/>
  <c r="H16" i="1"/>
  <c r="H7" i="1"/>
  <c r="H3" i="1"/>
  <c r="C6" i="2"/>
  <c r="F16" i="1"/>
  <c r="F7" i="1"/>
  <c r="F25" i="1"/>
  <c r="F32" i="1"/>
  <c r="F3" i="1"/>
  <c r="C5" i="2"/>
  <c r="D25" i="1"/>
  <c r="D7" i="1"/>
  <c r="D16" i="1"/>
  <c r="D32" i="1"/>
  <c r="D3" i="1"/>
  <c r="C4" i="2"/>
  <c r="B32" i="1"/>
  <c r="B7" i="1"/>
  <c r="B16" i="1"/>
  <c r="B25" i="1"/>
  <c r="B3" i="1"/>
  <c r="C3" i="2"/>
  <c r="T32" i="4"/>
  <c r="R32" i="4"/>
  <c r="P32" i="4"/>
  <c r="N32" i="4"/>
  <c r="L32" i="4"/>
  <c r="J32" i="4"/>
  <c r="H32" i="4"/>
  <c r="F32" i="4"/>
  <c r="D32" i="4"/>
  <c r="B32" i="4"/>
  <c r="T25" i="4"/>
  <c r="R25" i="4"/>
  <c r="P25" i="4"/>
  <c r="N25" i="4"/>
  <c r="L25" i="4"/>
  <c r="J25" i="4"/>
  <c r="H25" i="4"/>
  <c r="F25" i="4"/>
  <c r="D25" i="4"/>
  <c r="B25" i="4"/>
  <c r="T16" i="4"/>
  <c r="R16" i="4"/>
  <c r="P16" i="4"/>
  <c r="N16" i="4"/>
  <c r="L16" i="4"/>
  <c r="J16" i="4"/>
  <c r="H16" i="4"/>
  <c r="F16" i="4"/>
  <c r="D16" i="4"/>
  <c r="B16" i="4"/>
  <c r="T7" i="4"/>
  <c r="R7" i="4"/>
  <c r="P7" i="4"/>
  <c r="N7" i="4"/>
  <c r="L7" i="4"/>
  <c r="J7" i="4"/>
  <c r="H7" i="4"/>
  <c r="F7" i="4"/>
  <c r="D7" i="4"/>
  <c r="B7" i="4"/>
  <c r="T32" i="9"/>
  <c r="P32" i="9"/>
  <c r="N32" i="9"/>
  <c r="L32" i="9"/>
  <c r="J32" i="9"/>
  <c r="H32" i="9"/>
  <c r="F32" i="9"/>
  <c r="D32" i="9"/>
  <c r="B32" i="9"/>
  <c r="T25" i="9"/>
  <c r="R25" i="9"/>
  <c r="P25" i="9"/>
  <c r="L25" i="9"/>
  <c r="J25" i="9"/>
  <c r="H25" i="9"/>
  <c r="F25" i="9"/>
  <c r="D25" i="9"/>
  <c r="B25" i="9"/>
  <c r="T16" i="9"/>
  <c r="R16" i="9"/>
  <c r="P16" i="9"/>
  <c r="N16" i="9"/>
  <c r="L16" i="9"/>
  <c r="J16" i="9"/>
  <c r="H16" i="9"/>
  <c r="F16" i="9"/>
  <c r="D16" i="9"/>
  <c r="B16" i="9"/>
  <c r="R7" i="9"/>
  <c r="P7" i="9"/>
  <c r="N7" i="9"/>
  <c r="L7" i="9"/>
  <c r="J7" i="9"/>
  <c r="H7" i="9"/>
  <c r="F7" i="9"/>
  <c r="D7" i="9"/>
  <c r="B7" i="9"/>
  <c r="T12" i="3"/>
  <c r="K12" i="2"/>
  <c r="T24" i="3"/>
  <c r="L12" i="2"/>
  <c r="T37" i="3"/>
  <c r="M12" i="2"/>
  <c r="T48" i="3"/>
  <c r="N12" i="2"/>
  <c r="O12" i="2"/>
  <c r="P12" i="2"/>
  <c r="R12" i="3"/>
  <c r="K11" i="2"/>
  <c r="R24" i="3"/>
  <c r="L11" i="2"/>
  <c r="R37" i="3"/>
  <c r="M11" i="2"/>
  <c r="R48" i="3"/>
  <c r="N11" i="2"/>
  <c r="O11" i="2"/>
  <c r="P11" i="2"/>
  <c r="P12" i="3"/>
  <c r="K10" i="2"/>
  <c r="P24" i="3"/>
  <c r="L10" i="2"/>
  <c r="P37" i="3"/>
  <c r="M10" i="2"/>
  <c r="P48" i="3"/>
  <c r="N10" i="2"/>
  <c r="O10" i="2"/>
  <c r="P10" i="2"/>
  <c r="N12" i="3"/>
  <c r="K9" i="2"/>
  <c r="N24" i="3"/>
  <c r="L9" i="2"/>
  <c r="N37" i="3"/>
  <c r="M9" i="2"/>
  <c r="N48" i="3"/>
  <c r="N9" i="2"/>
  <c r="O9" i="2"/>
  <c r="P9" i="2"/>
  <c r="L12" i="3"/>
  <c r="K8" i="2"/>
  <c r="L24" i="3"/>
  <c r="L8" i="2"/>
  <c r="L37" i="3"/>
  <c r="M8" i="2"/>
  <c r="L48" i="3"/>
  <c r="N8" i="2"/>
  <c r="O8" i="2"/>
  <c r="P8" i="2"/>
  <c r="J12" i="3"/>
  <c r="K7" i="2"/>
  <c r="J24" i="3"/>
  <c r="L7" i="2"/>
  <c r="J37" i="3"/>
  <c r="M7" i="2"/>
  <c r="J48" i="3"/>
  <c r="N7" i="2"/>
  <c r="O7" i="2"/>
  <c r="P7" i="2"/>
  <c r="H12" i="3"/>
  <c r="K6" i="2"/>
  <c r="H24" i="3"/>
  <c r="L6" i="2"/>
  <c r="H37" i="3"/>
  <c r="M6" i="2"/>
  <c r="H48" i="3"/>
  <c r="N6" i="2"/>
  <c r="O6" i="2"/>
  <c r="P6" i="2"/>
  <c r="F12" i="3"/>
  <c r="K5" i="2"/>
  <c r="F24" i="3"/>
  <c r="L5" i="2"/>
  <c r="F37" i="3"/>
  <c r="M5" i="2"/>
  <c r="F48" i="3"/>
  <c r="N5" i="2"/>
  <c r="O5" i="2"/>
  <c r="P5" i="2"/>
  <c r="D12" i="3"/>
  <c r="K4" i="2"/>
  <c r="D24" i="3"/>
  <c r="L4" i="2"/>
  <c r="D37" i="3"/>
  <c r="M4" i="2"/>
  <c r="D48" i="3"/>
  <c r="N4" i="2"/>
  <c r="O4" i="2"/>
  <c r="P4" i="2"/>
  <c r="B12" i="3"/>
  <c r="K3" i="2"/>
  <c r="B24" i="3"/>
  <c r="L3" i="2"/>
  <c r="B37" i="3"/>
  <c r="M3" i="2"/>
  <c r="B48" i="3"/>
  <c r="N3" i="2"/>
  <c r="O3" i="2"/>
  <c r="P3" i="2"/>
  <c r="T15" i="7"/>
  <c r="K12" i="6"/>
  <c r="T29" i="7"/>
  <c r="L12" i="6"/>
  <c r="T45" i="7"/>
  <c r="M12" i="6"/>
  <c r="T59" i="7"/>
  <c r="N12" i="6"/>
  <c r="O12" i="6"/>
  <c r="P12" i="6"/>
  <c r="R15" i="7"/>
  <c r="K11" i="6"/>
  <c r="R29" i="7"/>
  <c r="L11" i="6"/>
  <c r="R45" i="7"/>
  <c r="M11" i="6"/>
  <c r="R59" i="7"/>
  <c r="N11" i="6"/>
  <c r="O11" i="6"/>
  <c r="P11" i="6"/>
  <c r="P15" i="7"/>
  <c r="K10" i="6"/>
  <c r="P29" i="7"/>
  <c r="L10" i="6"/>
  <c r="P45" i="7"/>
  <c r="M10" i="6"/>
  <c r="P59" i="7"/>
  <c r="N10" i="6"/>
  <c r="O10" i="6"/>
  <c r="P10" i="6"/>
  <c r="N15" i="7"/>
  <c r="K9" i="6"/>
  <c r="N29" i="7"/>
  <c r="L9" i="6"/>
  <c r="N45" i="7"/>
  <c r="M9" i="6"/>
  <c r="N59" i="7"/>
  <c r="N9" i="6"/>
  <c r="O9" i="6"/>
  <c r="P9" i="6"/>
  <c r="L15" i="7"/>
  <c r="K8" i="6"/>
  <c r="L29" i="7"/>
  <c r="L8" i="6"/>
  <c r="L45" i="7"/>
  <c r="M8" i="6"/>
  <c r="L59" i="7"/>
  <c r="N8" i="6"/>
  <c r="O8" i="6"/>
  <c r="P8" i="6"/>
  <c r="J15" i="7"/>
  <c r="K7" i="6"/>
  <c r="J29" i="7"/>
  <c r="L7" i="6"/>
  <c r="J45" i="7"/>
  <c r="M7" i="6"/>
  <c r="J59" i="7"/>
  <c r="N7" i="6"/>
  <c r="O7" i="6"/>
  <c r="P7" i="6"/>
  <c r="H15" i="7"/>
  <c r="K6" i="6"/>
  <c r="H29" i="7"/>
  <c r="L6" i="6"/>
  <c r="H45" i="7"/>
  <c r="M6" i="6"/>
  <c r="H59" i="7"/>
  <c r="N6" i="6"/>
  <c r="O6" i="6"/>
  <c r="P6" i="6"/>
  <c r="F15" i="7"/>
  <c r="K5" i="6"/>
  <c r="F29" i="7"/>
  <c r="L5" i="6"/>
  <c r="F45" i="7"/>
  <c r="M5" i="6"/>
  <c r="F59" i="7"/>
  <c r="N5" i="6"/>
  <c r="O5" i="6"/>
  <c r="P5" i="6"/>
  <c r="D15" i="7"/>
  <c r="K4" i="6"/>
  <c r="D29" i="7"/>
  <c r="L4" i="6"/>
  <c r="D45" i="7"/>
  <c r="M4" i="6"/>
  <c r="D59" i="7"/>
  <c r="N4" i="6"/>
  <c r="O4" i="6"/>
  <c r="P4" i="6"/>
  <c r="B15" i="7"/>
  <c r="K3" i="6"/>
  <c r="B29" i="7"/>
  <c r="L3" i="6"/>
  <c r="B45" i="7"/>
  <c r="M3" i="6"/>
  <c r="B59" i="7"/>
  <c r="N3" i="6"/>
  <c r="O3" i="6"/>
  <c r="P3" i="6"/>
  <c r="T12" i="11"/>
  <c r="K12" i="10"/>
  <c r="T24" i="11"/>
  <c r="L12" i="10"/>
  <c r="T37" i="11"/>
  <c r="M12" i="10"/>
  <c r="T48" i="11"/>
  <c r="N12" i="10"/>
  <c r="O12" i="10"/>
  <c r="P12" i="10"/>
  <c r="R12" i="11"/>
  <c r="K11" i="10"/>
  <c r="R24" i="11"/>
  <c r="L11" i="10"/>
  <c r="R37" i="11"/>
  <c r="M11" i="10"/>
  <c r="R48" i="11"/>
  <c r="N11" i="10"/>
  <c r="O11" i="10"/>
  <c r="P11" i="10"/>
  <c r="P12" i="11"/>
  <c r="K10" i="10"/>
  <c r="P24" i="11"/>
  <c r="L10" i="10"/>
  <c r="P37" i="11"/>
  <c r="M10" i="10"/>
  <c r="P48" i="11"/>
  <c r="N10" i="10"/>
  <c r="O10" i="10"/>
  <c r="P10" i="10"/>
  <c r="N12" i="11"/>
  <c r="K9" i="10"/>
  <c r="N24" i="11"/>
  <c r="L9" i="10"/>
  <c r="N37" i="11"/>
  <c r="M9" i="10"/>
  <c r="N48" i="11"/>
  <c r="N9" i="10"/>
  <c r="O9" i="10"/>
  <c r="P9" i="10"/>
  <c r="L12" i="11"/>
  <c r="K8" i="10"/>
  <c r="L24" i="11"/>
  <c r="L8" i="10"/>
  <c r="L37" i="11"/>
  <c r="M8" i="10"/>
  <c r="L48" i="11"/>
  <c r="N8" i="10"/>
  <c r="O8" i="10"/>
  <c r="P8" i="10"/>
  <c r="J12" i="11"/>
  <c r="K7" i="10"/>
  <c r="J24" i="11"/>
  <c r="L7" i="10"/>
  <c r="J37" i="11"/>
  <c r="M7" i="10"/>
  <c r="J48" i="11"/>
  <c r="N7" i="10"/>
  <c r="O7" i="10"/>
  <c r="P7" i="10"/>
  <c r="H12" i="11"/>
  <c r="K6" i="10"/>
  <c r="H24" i="11"/>
  <c r="L6" i="10"/>
  <c r="H37" i="11"/>
  <c r="M6" i="10"/>
  <c r="H48" i="11"/>
  <c r="N6" i="10"/>
  <c r="O6" i="10"/>
  <c r="P6" i="10"/>
  <c r="F12" i="11"/>
  <c r="K5" i="10"/>
  <c r="F24" i="11"/>
  <c r="L5" i="10"/>
  <c r="F37" i="11"/>
  <c r="M5" i="10"/>
  <c r="F48" i="11"/>
  <c r="N5" i="10"/>
  <c r="O5" i="10"/>
  <c r="P5" i="10"/>
  <c r="D12" i="11"/>
  <c r="K4" i="10"/>
  <c r="D24" i="11"/>
  <c r="L4" i="10"/>
  <c r="D37" i="11"/>
  <c r="M4" i="10"/>
  <c r="D48" i="11"/>
  <c r="N4" i="10"/>
  <c r="O4" i="10"/>
  <c r="P4" i="10"/>
  <c r="B12" i="11"/>
  <c r="K3" i="10"/>
  <c r="B24" i="11"/>
  <c r="L3" i="10"/>
  <c r="B37" i="11"/>
  <c r="M3" i="10"/>
  <c r="B48" i="11"/>
  <c r="N3" i="10"/>
  <c r="O3" i="10"/>
  <c r="P3" i="10"/>
  <c r="D12" i="16"/>
  <c r="K4" i="14"/>
  <c r="D24" i="16"/>
  <c r="L4" i="14"/>
  <c r="D37" i="16"/>
  <c r="M4" i="14"/>
  <c r="D48" i="16"/>
  <c r="N4" i="14"/>
  <c r="O4" i="14"/>
  <c r="P4" i="14"/>
  <c r="F12" i="16"/>
  <c r="K5" i="14"/>
  <c r="F24" i="16"/>
  <c r="L5" i="14"/>
  <c r="F37" i="16"/>
  <c r="M5" i="14"/>
  <c r="F48" i="16"/>
  <c r="N5" i="14"/>
  <c r="O5" i="14"/>
  <c r="P5" i="14"/>
  <c r="H12" i="16"/>
  <c r="K6" i="14"/>
  <c r="H24" i="16"/>
  <c r="L6" i="14"/>
  <c r="H37" i="16"/>
  <c r="M6" i="14"/>
  <c r="H48" i="16"/>
  <c r="N6" i="14"/>
  <c r="O6" i="14"/>
  <c r="P6" i="14"/>
  <c r="J12" i="16"/>
  <c r="K7" i="14"/>
  <c r="J24" i="16"/>
  <c r="L7" i="14"/>
  <c r="J37" i="16"/>
  <c r="M7" i="14"/>
  <c r="J48" i="16"/>
  <c r="N7" i="14"/>
  <c r="O7" i="14"/>
  <c r="P7" i="14"/>
  <c r="L12" i="16"/>
  <c r="K8" i="14"/>
  <c r="L24" i="16"/>
  <c r="L8" i="14"/>
  <c r="L37" i="16"/>
  <c r="M8" i="14"/>
  <c r="L48" i="16"/>
  <c r="N8" i="14"/>
  <c r="O8" i="14"/>
  <c r="P8" i="14"/>
  <c r="N12" i="16"/>
  <c r="K9" i="14"/>
  <c r="N24" i="16"/>
  <c r="L9" i="14"/>
  <c r="N37" i="16"/>
  <c r="M9" i="14"/>
  <c r="N48" i="16"/>
  <c r="N9" i="14"/>
  <c r="O9" i="14"/>
  <c r="P9" i="14"/>
  <c r="P12" i="16"/>
  <c r="K10" i="14"/>
  <c r="P24" i="16"/>
  <c r="L10" i="14"/>
  <c r="P37" i="16"/>
  <c r="M10" i="14"/>
  <c r="P48" i="16"/>
  <c r="N10" i="14"/>
  <c r="O10" i="14"/>
  <c r="P10" i="14"/>
  <c r="R12" i="16"/>
  <c r="K11" i="14"/>
  <c r="R24" i="16"/>
  <c r="L11" i="14"/>
  <c r="R37" i="16"/>
  <c r="M11" i="14"/>
  <c r="R48" i="16"/>
  <c r="N11" i="14"/>
  <c r="O11" i="14"/>
  <c r="P11" i="14"/>
  <c r="T12" i="16"/>
  <c r="K12" i="14"/>
  <c r="T24" i="16"/>
  <c r="L12" i="14"/>
  <c r="T37" i="16"/>
  <c r="M12" i="14"/>
  <c r="T48" i="16"/>
  <c r="N12" i="14"/>
  <c r="O12" i="14"/>
  <c r="P12" i="14"/>
  <c r="B12" i="16"/>
  <c r="K3" i="14"/>
  <c r="B24" i="16"/>
  <c r="L3" i="14"/>
  <c r="B37" i="16"/>
  <c r="M3" i="14"/>
  <c r="B48" i="16"/>
  <c r="N3" i="14"/>
  <c r="O3" i="14"/>
  <c r="P3" i="14"/>
  <c r="T25" i="11"/>
  <c r="R25" i="11"/>
  <c r="P25" i="11"/>
  <c r="N25" i="11"/>
  <c r="L25" i="11"/>
  <c r="J25" i="11"/>
  <c r="H25" i="11"/>
  <c r="F25" i="11"/>
  <c r="D25" i="11"/>
  <c r="B25" i="11"/>
  <c r="T49" i="11"/>
  <c r="R49" i="11"/>
  <c r="P49" i="11"/>
  <c r="N49" i="11"/>
  <c r="L49" i="11"/>
  <c r="J49" i="11"/>
  <c r="H49" i="11"/>
  <c r="F49" i="11"/>
  <c r="D49" i="11"/>
  <c r="B49" i="11"/>
  <c r="T36" i="11"/>
  <c r="R36" i="11"/>
  <c r="P36" i="11"/>
  <c r="N36" i="11"/>
  <c r="L36" i="11"/>
  <c r="J36" i="11"/>
  <c r="H36" i="11"/>
  <c r="F36" i="11"/>
  <c r="D36" i="11"/>
  <c r="B36" i="11"/>
  <c r="T25" i="16"/>
  <c r="R25" i="16"/>
  <c r="P25" i="16"/>
  <c r="N25" i="16"/>
  <c r="L25" i="16"/>
  <c r="J25" i="16"/>
  <c r="H25" i="16"/>
  <c r="F25" i="16"/>
  <c r="D25" i="16"/>
  <c r="B25" i="16"/>
  <c r="S1" i="16"/>
  <c r="Q1" i="16"/>
  <c r="O1" i="16"/>
  <c r="M1" i="16"/>
  <c r="K1" i="16"/>
  <c r="I1" i="16"/>
  <c r="G1" i="16"/>
  <c r="E1" i="16"/>
  <c r="C1" i="16"/>
  <c r="A1" i="16"/>
  <c r="T49" i="16"/>
  <c r="R49" i="16"/>
  <c r="P49" i="16"/>
  <c r="N49" i="16"/>
  <c r="L49" i="16"/>
  <c r="J49" i="16"/>
  <c r="H49" i="16"/>
  <c r="F49" i="16"/>
  <c r="D49" i="16"/>
  <c r="B49" i="16"/>
  <c r="T36" i="16"/>
  <c r="R36" i="16"/>
  <c r="P36" i="16"/>
  <c r="N36" i="16"/>
  <c r="L36" i="16"/>
  <c r="J36" i="16"/>
  <c r="H36" i="16"/>
  <c r="F36" i="16"/>
  <c r="D36" i="16"/>
  <c r="B36" i="16"/>
  <c r="T25" i="3"/>
  <c r="T49" i="3"/>
  <c r="R25" i="3"/>
  <c r="R49" i="3"/>
  <c r="P25" i="3"/>
  <c r="P49" i="3"/>
  <c r="N25" i="3"/>
  <c r="N49" i="3"/>
  <c r="L25" i="3"/>
  <c r="L49" i="3"/>
  <c r="J25" i="3"/>
  <c r="J49" i="3"/>
  <c r="H25" i="3"/>
  <c r="H49" i="3"/>
  <c r="F25" i="3"/>
  <c r="F49" i="3"/>
  <c r="D25" i="3"/>
  <c r="D49" i="3"/>
  <c r="B25" i="3"/>
  <c r="B49" i="3"/>
  <c r="N30" i="7"/>
  <c r="T30" i="7"/>
  <c r="R30" i="7"/>
  <c r="P30" i="7"/>
  <c r="L30" i="7"/>
  <c r="J30" i="7"/>
  <c r="H30" i="7"/>
  <c r="F30" i="7"/>
  <c r="D30" i="7"/>
  <c r="B30" i="7"/>
  <c r="L3" i="9"/>
  <c r="J3" i="9"/>
  <c r="T3" i="9"/>
  <c r="P3" i="9"/>
  <c r="N3" i="9"/>
  <c r="F3" i="9"/>
  <c r="D3" i="9"/>
  <c r="R3" i="9"/>
  <c r="H3" i="9"/>
  <c r="B3" i="9"/>
  <c r="T36" i="3"/>
  <c r="R36" i="3"/>
  <c r="P36" i="3"/>
  <c r="N36" i="3"/>
  <c r="L36" i="3"/>
  <c r="J36" i="3"/>
  <c r="H36" i="3"/>
  <c r="F36" i="3"/>
  <c r="D36" i="3"/>
  <c r="B36" i="3"/>
  <c r="R60" i="7"/>
  <c r="F60" i="7"/>
  <c r="P60" i="7"/>
  <c r="L60" i="7"/>
  <c r="N60" i="7"/>
  <c r="H60" i="7"/>
  <c r="J60" i="7"/>
  <c r="T60" i="7"/>
  <c r="B60" i="7"/>
  <c r="D60" i="7"/>
</calcChain>
</file>

<file path=xl/sharedStrings.xml><?xml version="1.0" encoding="utf-8"?>
<sst xmlns="http://schemas.openxmlformats.org/spreadsheetml/2006/main" count="1349" uniqueCount="436">
  <si>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</si>
  <si>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</si>
  <si>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</si>
  <si>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</si>
  <si>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</si>
  <si>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</si>
  <si>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Bayer 04 Pappiana</t>
  </si>
  <si>
    <t>Crediti Svincoli1</t>
  </si>
  <si>
    <t>Riparazione1</t>
  </si>
  <si>
    <t>Crediti Svincoli2</t>
  </si>
  <si>
    <t>Riparazione2</t>
  </si>
  <si>
    <t>Totale</t>
  </si>
  <si>
    <t>FlyBeard</t>
  </si>
  <si>
    <t>Nedved11</t>
  </si>
  <si>
    <t>MC Town</t>
  </si>
  <si>
    <t>SC Applauso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</si>
  <si>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</si>
  <si>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</si>
  <si>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</si>
  <si>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</si>
  <si>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</si>
  <si>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</si>
  <si>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</si>
  <si>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</si>
  <si>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</si>
  <si>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CONTI</t>
  </si>
  <si>
    <t>BENATIA</t>
  </si>
  <si>
    <t>SILVESTRE</t>
  </si>
  <si>
    <t>FAZIO</t>
  </si>
  <si>
    <t>CASTRO</t>
  </si>
  <si>
    <t>LJAJIC</t>
  </si>
  <si>
    <t>BONAVENTURA</t>
  </si>
  <si>
    <t>Parziali Live</t>
  </si>
  <si>
    <t>HAMSIK</t>
  </si>
  <si>
    <t>JOAO PEDRO</t>
  </si>
  <si>
    <t>BASELLI</t>
  </si>
  <si>
    <t>KESSIE</t>
  </si>
  <si>
    <t>DE PAUL</t>
  </si>
  <si>
    <t>VERDI</t>
  </si>
  <si>
    <t>ZIELINSKI</t>
  </si>
  <si>
    <t>DE ROSSI</t>
  </si>
  <si>
    <t>2 Sessione</t>
  </si>
  <si>
    <t>CAPRARI</t>
  </si>
  <si>
    <t>PALOSCHI</t>
  </si>
  <si>
    <t>PJACA</t>
  </si>
  <si>
    <t>INSIGNE</t>
  </si>
  <si>
    <t>LAPADULA</t>
  </si>
  <si>
    <t>INGLESE</t>
  </si>
  <si>
    <t>FALCINELLI</t>
  </si>
  <si>
    <t>EL SHAARAWY</t>
  </si>
  <si>
    <t>FC Marcellona</t>
  </si>
  <si>
    <t>Skiacciak Mosca</t>
  </si>
  <si>
    <t>SJ Pardus</t>
  </si>
  <si>
    <t>Cyrano IR</t>
  </si>
  <si>
    <t>Mojito Football Club</t>
  </si>
  <si>
    <t>AS Tronzi</t>
  </si>
  <si>
    <t>A.C. Denti</t>
  </si>
  <si>
    <t>MaBraviiisimi FC</t>
  </si>
  <si>
    <t>RUGANI</t>
  </si>
  <si>
    <t>MASIELLO</t>
  </si>
  <si>
    <t>TOLOI</t>
  </si>
  <si>
    <t>Crediti Scambi</t>
  </si>
  <si>
    <t>Real Chupito</t>
  </si>
  <si>
    <t>A.C. Numb3rs</t>
  </si>
  <si>
    <t>Mai Na Gioia Sporting Club</t>
  </si>
  <si>
    <t>UnaJunglaCazo FC</t>
  </si>
  <si>
    <t>Bayern Bikers</t>
  </si>
  <si>
    <t>Team As Turbo</t>
  </si>
  <si>
    <t>SS Longobarda</t>
  </si>
  <si>
    <t>DI FRANCESCO</t>
  </si>
  <si>
    <t>Scarsenal</t>
  </si>
  <si>
    <t>Brigata Gurren</t>
  </si>
  <si>
    <t>Drakeset</t>
  </si>
  <si>
    <t>Ibradiposi</t>
  </si>
  <si>
    <t>UGF Pisa</t>
  </si>
  <si>
    <t>CSKA Scina</t>
  </si>
  <si>
    <t>Transporter United</t>
  </si>
  <si>
    <t>Real San Ginese</t>
  </si>
  <si>
    <t>Guamese Doc</t>
  </si>
  <si>
    <t>Lucense FC</t>
  </si>
  <si>
    <t>Marcellona</t>
  </si>
  <si>
    <t>AC Denti</t>
  </si>
  <si>
    <t>Ma Braviiissimi FC</t>
  </si>
  <si>
    <t>Mojito FC</t>
  </si>
  <si>
    <t>Scambi</t>
  </si>
  <si>
    <t>CALDARA</t>
  </si>
  <si>
    <t>BARRECA</t>
  </si>
  <si>
    <t>GAGLIARDINI</t>
  </si>
  <si>
    <t>SPINAZZOLA</t>
  </si>
  <si>
    <t>FREULER</t>
  </si>
  <si>
    <t>Flybeard</t>
  </si>
  <si>
    <t>McTown</t>
  </si>
  <si>
    <t>Nedved 11</t>
  </si>
  <si>
    <t>De Silvestri</t>
  </si>
  <si>
    <t>Badbees</t>
  </si>
  <si>
    <t>2017/18</t>
  </si>
  <si>
    <t>non confermabili 2017/18</t>
  </si>
  <si>
    <t>riconferma 2016/17</t>
  </si>
  <si>
    <t>nuovi acquisti 2016/17 - febbraio</t>
  </si>
  <si>
    <t>nuovi acquisti 2016/17 - febbraio da scambio</t>
  </si>
  <si>
    <t>INTERFOGAT</t>
  </si>
  <si>
    <t xml:space="preserve">SJ Pardus </t>
  </si>
  <si>
    <t>Bedbees</t>
  </si>
  <si>
    <t>SOLOPISA1909</t>
  </si>
  <si>
    <t>C.S. Riposa</t>
  </si>
  <si>
    <t>C.S Riposa</t>
  </si>
  <si>
    <t>2018/19</t>
  </si>
  <si>
    <t>Guamese DOC</t>
  </si>
  <si>
    <t>VirgyTeam</t>
  </si>
  <si>
    <t>FC CiccioBuccio</t>
  </si>
  <si>
    <t>Sambuca Juniors</t>
  </si>
  <si>
    <t>Real Petare</t>
  </si>
  <si>
    <t>F. ANDERSON</t>
  </si>
  <si>
    <t>STRAKOSHA</t>
  </si>
  <si>
    <t>ASTORI</t>
  </si>
  <si>
    <t>BERTOLACCI</t>
  </si>
  <si>
    <t>BERISHA</t>
  </si>
  <si>
    <t>SEPE</t>
  </si>
  <si>
    <t>FARIAS</t>
  </si>
  <si>
    <t>GUAMESE DOC</t>
  </si>
  <si>
    <t>REAL CHUPITO</t>
  </si>
  <si>
    <t>UGF PISA</t>
  </si>
  <si>
    <t>TRANSPORTER UNITED</t>
  </si>
  <si>
    <t>CSKA SCINA</t>
  </si>
  <si>
    <t>SCARSENAL</t>
  </si>
  <si>
    <t>VIRGYTEAM</t>
  </si>
  <si>
    <t>FC CICCIOBUCCIO</t>
  </si>
  <si>
    <t>SAMBUCA JUNIORS</t>
  </si>
  <si>
    <t>REAL PETARE</t>
  </si>
  <si>
    <t>HANDANOVIC</t>
  </si>
  <si>
    <t>SZCZESNY</t>
  </si>
  <si>
    <t>DONNARUMMA G.</t>
  </si>
  <si>
    <t>SIRIGU</t>
  </si>
  <si>
    <t>REINA</t>
  </si>
  <si>
    <t>BUFFON</t>
  </si>
  <si>
    <t>ALLISON</t>
  </si>
  <si>
    <t>PERIN</t>
  </si>
  <si>
    <t>CONSIGLI</t>
  </si>
  <si>
    <t>MARCHETTI</t>
  </si>
  <si>
    <t>STORARI</t>
  </si>
  <si>
    <t>MERET</t>
  </si>
  <si>
    <t>SCUFFET</t>
  </si>
  <si>
    <t>VIVIANO</t>
  </si>
  <si>
    <t>SPORTIELLO</t>
  </si>
  <si>
    <t>MIRANTE</t>
  </si>
  <si>
    <t>SORRENTINO</t>
  </si>
  <si>
    <t>SKORUPSKI</t>
  </si>
  <si>
    <t>CRAGNO</t>
  </si>
  <si>
    <t>CORDAZ</t>
  </si>
  <si>
    <t>BELEC</t>
  </si>
  <si>
    <t>DRAGOWSKI</t>
  </si>
  <si>
    <t>GOLLINI</t>
  </si>
  <si>
    <t>NICOLAS</t>
  </si>
  <si>
    <t>PUGGIONI</t>
  </si>
  <si>
    <t>VARGIC</t>
  </si>
  <si>
    <t>SILVESTRI</t>
  </si>
  <si>
    <t>COSTA F.</t>
  </si>
  <si>
    <t>ROSSETTINI</t>
  </si>
  <si>
    <t>ACERBI</t>
  </si>
  <si>
    <t>BONUCCI</t>
  </si>
  <si>
    <t>N'KOULOU</t>
  </si>
  <si>
    <t>LIROLA</t>
  </si>
  <si>
    <t>BONIFAZI</t>
  </si>
  <si>
    <t>VICARI</t>
  </si>
  <si>
    <t>PEZZELLA GE.</t>
  </si>
  <si>
    <t>MANOLAS</t>
  </si>
  <si>
    <t>FELIPE</t>
  </si>
  <si>
    <t>ALEX SANDRO</t>
  </si>
  <si>
    <t>strisce</t>
  </si>
  <si>
    <t>accanto a me dx</t>
  </si>
  <si>
    <t>ROMULO</t>
  </si>
  <si>
    <t>hard rock</t>
  </si>
  <si>
    <t>GHOULAM</t>
  </si>
  <si>
    <t>HOWEDES</t>
  </si>
  <si>
    <t>SKRINIAR</t>
  </si>
  <si>
    <t>BASTA</t>
  </si>
  <si>
    <t>proprietario casa</t>
  </si>
  <si>
    <t>accanto a me sx</t>
  </si>
  <si>
    <t>KOULIBALY</t>
  </si>
  <si>
    <t>MIRANDA</t>
  </si>
  <si>
    <t>RODRIGUEZ</t>
  </si>
  <si>
    <t>verde</t>
  </si>
  <si>
    <t>camicia sx</t>
  </si>
  <si>
    <t>CACERES</t>
  </si>
  <si>
    <t>DALBERT</t>
  </si>
  <si>
    <t>REGINI</t>
  </si>
  <si>
    <t>D'AMBROSIO</t>
  </si>
  <si>
    <t>ROMAGNOLI</t>
  </si>
  <si>
    <t>CHIELLINI</t>
  </si>
  <si>
    <t>DE VRIJ</t>
  </si>
  <si>
    <t>KOLAROV</t>
  </si>
  <si>
    <t>WIDMER</t>
  </si>
  <si>
    <t>HATEBOER</t>
  </si>
  <si>
    <t>DE SCIGLIO</t>
  </si>
  <si>
    <t>FERRARI G.</t>
  </si>
  <si>
    <t>JUAN JESUS</t>
  </si>
  <si>
    <t>al telefono</t>
  </si>
  <si>
    <t>MUSACCHIO</t>
  </si>
  <si>
    <t>LICHSTEINER</t>
  </si>
  <si>
    <t>ALBIOL</t>
  </si>
  <si>
    <t>FLORENZI</t>
  </si>
  <si>
    <t>LUCIONI</t>
  </si>
  <si>
    <t>ZUKANOVIC</t>
  </si>
  <si>
    <t>CANCELO</t>
  </si>
  <si>
    <t>LETIZIA</t>
  </si>
  <si>
    <t>HYSAJ</t>
  </si>
  <si>
    <t>CANNAVARO</t>
  </si>
  <si>
    <t>EMERSON</t>
  </si>
  <si>
    <t>STRINIC</t>
  </si>
  <si>
    <t>BARZAGLI</t>
  </si>
  <si>
    <t>SUPRAYEN</t>
  </si>
  <si>
    <t>DANILO</t>
  </si>
  <si>
    <t>CACCIATORE</t>
  </si>
  <si>
    <t>VICTOR HUGO</t>
  </si>
  <si>
    <t>MORETTI</t>
  </si>
  <si>
    <t>OIKONOMOU</t>
  </si>
  <si>
    <t>VAN DER WIEL</t>
  </si>
  <si>
    <t>IZZO</t>
  </si>
  <si>
    <t>MARTELLA</t>
  </si>
  <si>
    <t>MASINA</t>
  </si>
  <si>
    <t>DE MAIO</t>
  </si>
  <si>
    <t>GAMBERINI</t>
  </si>
  <si>
    <t>DE SILVESTRI</t>
  </si>
  <si>
    <t>BRUNO PERES</t>
  </si>
  <si>
    <t>SAMIR</t>
  </si>
  <si>
    <t>PADOIN</t>
  </si>
  <si>
    <t>SALA</t>
  </si>
  <si>
    <t>ANDREOLLI</t>
  </si>
  <si>
    <t>LAZAAR</t>
  </si>
  <si>
    <t>GOLDANIGA</t>
  </si>
  <si>
    <t>RADU</t>
  </si>
  <si>
    <t>BIRASCHI</t>
  </si>
  <si>
    <t>KARSDORP</t>
  </si>
  <si>
    <t>WALLACE</t>
  </si>
  <si>
    <t>ANSALDI</t>
  </si>
  <si>
    <t>COSTA DOUGLAS</t>
  </si>
  <si>
    <t>LAZZARI</t>
  </si>
  <si>
    <t>CICIRETTI</t>
  </si>
  <si>
    <t>PJANIC</t>
  </si>
  <si>
    <t>CALHANOGLU</t>
  </si>
  <si>
    <t>BENTACOUR</t>
  </si>
  <si>
    <t>BIRSA</t>
  </si>
  <si>
    <t>PERISIC</t>
  </si>
  <si>
    <t>ILICIC</t>
  </si>
  <si>
    <t>CHIESA</t>
  </si>
  <si>
    <t>BESSA</t>
  </si>
  <si>
    <t>MILINKOVIC-SAVIC</t>
  </si>
  <si>
    <t>STROOTMAN</t>
  </si>
  <si>
    <t>NAINGOLLAN</t>
  </si>
  <si>
    <t>IAGO</t>
  </si>
  <si>
    <t>PEROTTI</t>
  </si>
  <si>
    <t>VECINO</t>
  </si>
  <si>
    <t>JANKTO</t>
  </si>
  <si>
    <t>CUADRADO</t>
  </si>
  <si>
    <t>BORJA VALERO</t>
  </si>
  <si>
    <t>CANDREVA</t>
  </si>
  <si>
    <t>FOFANA</t>
  </si>
  <si>
    <t>KHEDIRA</t>
  </si>
  <si>
    <t>DE ROON</t>
  </si>
  <si>
    <t>TAIDER</t>
  </si>
  <si>
    <t>RAMIREZ</t>
  </si>
  <si>
    <t>LUIS ALBERTO</t>
  </si>
  <si>
    <t>GONALONS</t>
  </si>
  <si>
    <t>JOAO MARIO</t>
  </si>
  <si>
    <t>EYSSERIC</t>
  </si>
  <si>
    <t>MATUIDI</t>
  </si>
  <si>
    <t>SAPONARA</t>
  </si>
  <si>
    <t>MANDRAGORA</t>
  </si>
  <si>
    <t>LULIC</t>
  </si>
  <si>
    <t>LAXALT</t>
  </si>
  <si>
    <t>RIZZO</t>
  </si>
  <si>
    <t>VIVIANI</t>
  </si>
  <si>
    <t>TORREIRA</t>
  </si>
  <si>
    <t>D'ALESSANDRO</t>
  </si>
  <si>
    <t>MONTOLIVO</t>
  </si>
  <si>
    <t>MIGUEL VELOSO</t>
  </si>
  <si>
    <t>BERNARDESCHI</t>
  </si>
  <si>
    <t>JORGINHO</t>
  </si>
  <si>
    <t>CRISTANTE</t>
  </si>
  <si>
    <t>occhiali in testa</t>
  </si>
  <si>
    <t>KREJCI</t>
  </si>
  <si>
    <t>RINCON</t>
  </si>
  <si>
    <t>PAROLO</t>
  </si>
  <si>
    <t>ROHDEN</t>
  </si>
  <si>
    <t>POLI</t>
  </si>
  <si>
    <t>PRAET</t>
  </si>
  <si>
    <t>BERENGUER</t>
  </si>
  <si>
    <t>BROZOVIC</t>
  </si>
  <si>
    <t>LEIVA</t>
  </si>
  <si>
    <t>ALLAN</t>
  </si>
  <si>
    <t>OBI</t>
  </si>
  <si>
    <t>DUNCAN</t>
  </si>
  <si>
    <t>BIGLIA</t>
  </si>
  <si>
    <t>IONITA</t>
  </si>
  <si>
    <t>VERETOUT</t>
  </si>
  <si>
    <t>HALLFREDSSON</t>
  </si>
  <si>
    <t>BENASSI</t>
  </si>
  <si>
    <t>MARCHISIO</t>
  </si>
  <si>
    <t>KURTIC</t>
  </si>
  <si>
    <t>BARELLA</t>
  </si>
  <si>
    <t>GOMEZ</t>
  </si>
  <si>
    <t>BORRIELLO</t>
  </si>
  <si>
    <t>PETAGNA</t>
  </si>
  <si>
    <t>MERTENS</t>
  </si>
  <si>
    <t>DYBALA</t>
  </si>
  <si>
    <t>BELOTTI</t>
  </si>
  <si>
    <t>ORSOLINI</t>
  </si>
  <si>
    <t>ICARDI</t>
  </si>
  <si>
    <t>CALLEJON</t>
  </si>
  <si>
    <t>HIGUAIN</t>
  </si>
  <si>
    <t>DZEKO</t>
  </si>
  <si>
    <t>IMMOBILE</t>
  </si>
  <si>
    <t>PAVOLETTI</t>
  </si>
  <si>
    <t>QUAGLIARELLA</t>
  </si>
  <si>
    <t>BERARDI</t>
  </si>
  <si>
    <t>SHICK</t>
  </si>
  <si>
    <t>ANDRE SILVA</t>
  </si>
  <si>
    <t>SIMEONE</t>
  </si>
  <si>
    <t>THEREAU</t>
  </si>
  <si>
    <t>KALINIC</t>
  </si>
  <si>
    <t>MANDZUKIC</t>
  </si>
  <si>
    <t>CUTRONE</t>
  </si>
  <si>
    <t>LASAGNA</t>
  </si>
  <si>
    <t>IEMMELLO</t>
  </si>
  <si>
    <t>NANI</t>
  </si>
  <si>
    <t>DESTRO</t>
  </si>
  <si>
    <t>PAZZINI</t>
  </si>
  <si>
    <t>BUDIMIR</t>
  </si>
  <si>
    <t>occhiali blu dx</t>
  </si>
  <si>
    <t>GALABINOV</t>
  </si>
  <si>
    <t>NIANG</t>
  </si>
  <si>
    <t>SUSO</t>
  </si>
  <si>
    <t>PUCCIARELLI</t>
  </si>
  <si>
    <t>POLITANO</t>
  </si>
  <si>
    <t>MILIK</t>
  </si>
  <si>
    <t>CERCI</t>
  </si>
  <si>
    <t>ZAPATA</t>
  </si>
  <si>
    <t>SAU</t>
  </si>
  <si>
    <t>TROTTA</t>
  </si>
  <si>
    <t>KARAMOH</t>
  </si>
  <si>
    <t>CODA</t>
  </si>
  <si>
    <t>EL SHARAAWY</t>
  </si>
  <si>
    <t>PERICA</t>
  </si>
  <si>
    <t>BORINI</t>
  </si>
  <si>
    <t>DEFREL</t>
  </si>
  <si>
    <t>MAXI</t>
  </si>
  <si>
    <t>RICCI</t>
  </si>
  <si>
    <t>PALACIO</t>
  </si>
  <si>
    <t>EDER</t>
  </si>
  <si>
    <t>VERDE</t>
  </si>
  <si>
    <t>KEAN</t>
  </si>
  <si>
    <t>PELLISSIER</t>
  </si>
  <si>
    <t>NAINGGOLAN</t>
  </si>
  <si>
    <t>GOMEZ A</t>
  </si>
  <si>
    <t>SCHICK</t>
  </si>
  <si>
    <t>DOUGLAS COSTA</t>
  </si>
  <si>
    <t>FELIPE ANDERSON</t>
  </si>
  <si>
    <t>DONNARUMMA G</t>
  </si>
  <si>
    <t>IAGO FALQUE</t>
  </si>
  <si>
    <t>ANDRE' SILVA</t>
  </si>
  <si>
    <t>ZAPATA D</t>
  </si>
  <si>
    <t>RODRIGUEZ R</t>
  </si>
  <si>
    <t>ARMENTEROS</t>
  </si>
  <si>
    <t>BABACAR</t>
  </si>
  <si>
    <t>OUNAS</t>
  </si>
  <si>
    <t>LUCAS LEIVA</t>
  </si>
  <si>
    <t>CORNELIUS</t>
  </si>
  <si>
    <t>ROMAGNOLI A</t>
  </si>
  <si>
    <t>LAZZARI M</t>
  </si>
  <si>
    <t>PEZZELLA GER</t>
  </si>
  <si>
    <t>NUYTINCK</t>
  </si>
  <si>
    <t>BADELJ</t>
  </si>
  <si>
    <t>LAZOVIC</t>
  </si>
  <si>
    <t>DIAWARA</t>
  </si>
  <si>
    <t>MISSIROLI</t>
  </si>
  <si>
    <t>PANDEV</t>
  </si>
  <si>
    <t>CODA M</t>
  </si>
  <si>
    <t>PELUSO</t>
  </si>
  <si>
    <t>MURRU</t>
  </si>
  <si>
    <t>CIGARINI</t>
  </si>
  <si>
    <t>NALINI</t>
  </si>
  <si>
    <t>ROG</t>
  </si>
  <si>
    <t>SENSI</t>
  </si>
  <si>
    <t>MORA</t>
  </si>
  <si>
    <t>MARIO RUI</t>
  </si>
  <si>
    <t>LUKAKU</t>
  </si>
  <si>
    <t>MIANGUE</t>
  </si>
  <si>
    <t>GOBBI</t>
  </si>
  <si>
    <t>PISACANE</t>
  </si>
  <si>
    <t>CATALDI</t>
  </si>
  <si>
    <t>BARBERIS</t>
  </si>
  <si>
    <t>BIRAGHI</t>
  </si>
  <si>
    <t>COSTA</t>
  </si>
  <si>
    <t>KRAFTH</t>
  </si>
  <si>
    <t>VENUTI</t>
  </si>
  <si>
    <t>GENTILETTI</t>
  </si>
  <si>
    <t>TOMOVIC</t>
  </si>
  <si>
    <t>MAXI LOPEZ</t>
  </si>
  <si>
    <t>GAZZOLA</t>
  </si>
  <si>
    <t>BERNI</t>
  </si>
  <si>
    <t>PADELLI</t>
  </si>
  <si>
    <t>PINSOGLIO</t>
  </si>
  <si>
    <t>DONNARUMMA A</t>
  </si>
  <si>
    <t>RAFAEL CABRAL</t>
  </si>
  <si>
    <t>PEGOLO</t>
  </si>
  <si>
    <t>MILINKOVIC-SAVIC V</t>
  </si>
  <si>
    <t>FERRARI</t>
  </si>
  <si>
    <t>BAJIC</t>
  </si>
  <si>
    <t>CAICEDO</t>
  </si>
  <si>
    <t>MASIELLO A</t>
  </si>
  <si>
    <t>PELLEGRINI</t>
  </si>
  <si>
    <t>CENTURION</t>
  </si>
  <si>
    <t>LICHTSTEINER</t>
  </si>
  <si>
    <t>UNDER</t>
  </si>
  <si>
    <t>GASPAR</t>
  </si>
  <si>
    <t>HECTOR MORENO</t>
  </si>
  <si>
    <t>LINETTY</t>
  </si>
  <si>
    <t>MAGNANELLI</t>
  </si>
  <si>
    <t>PUSCAS</t>
  </si>
  <si>
    <t>FERRARI A</t>
  </si>
  <si>
    <t>CASTAGNE</t>
  </si>
  <si>
    <t>PALOMINO</t>
  </si>
  <si>
    <t>MATTIELLO</t>
  </si>
  <si>
    <t>ASAMOAH</t>
  </si>
  <si>
    <t>PEZZELLA GIU</t>
  </si>
  <si>
    <t>ANTONELLI</t>
  </si>
  <si>
    <t>BASTOS</t>
  </si>
  <si>
    <t>GOSENS</t>
  </si>
  <si>
    <t>BENTANCUR</t>
  </si>
  <si>
    <t>GUERRIERI</t>
  </si>
  <si>
    <t>LOBONT</t>
  </si>
  <si>
    <t>JANTKO</t>
  </si>
  <si>
    <t>JOAO  MARIO</t>
  </si>
  <si>
    <t>F.ANDERSON</t>
  </si>
  <si>
    <t xml:space="preserve">DE PAUL </t>
  </si>
  <si>
    <t xml:space="preserve">DI FRANCESCO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</si>
</sst>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22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rgb="FF00B0F0"/>
        <bgColor rgb="FF00B0F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017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40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6" borderId="4" xfId="0" applyFont="1" applyFill="1" applyBorder="1" applyAlignment="1">
      <alignment horizontal="center" vertical="center"/>
    </xf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6" borderId="11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6" borderId="2" xfId="0" applyFont="1" applyFill="1" applyBorder="1"/>
    <xf numFmtId="0" fontId="0" fillId="6" borderId="3" xfId="0" applyFont="1" applyFill="1" applyBorder="1"/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10" borderId="2" xfId="0" applyFont="1" applyFill="1" applyBorder="1"/>
    <xf numFmtId="0" fontId="0" fillId="10" borderId="18" xfId="0" applyFont="1" applyFill="1" applyBorder="1"/>
    <xf numFmtId="0" fontId="0" fillId="10" borderId="3" xfId="0" applyFont="1" applyFill="1" applyBorder="1"/>
    <xf numFmtId="0" fontId="6" fillId="14" borderId="0" xfId="0" applyFont="1" applyFill="1" applyBorder="1"/>
    <xf numFmtId="0" fontId="0" fillId="0" borderId="0" xfId="0" applyFont="1" applyAlignment="1"/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/>
    <xf numFmtId="0" fontId="8" fillId="6" borderId="2" xfId="0" applyFont="1" applyFill="1" applyBorder="1"/>
    <xf numFmtId="0" fontId="8" fillId="6" borderId="3" xfId="0" applyFont="1" applyFill="1" applyBorder="1"/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6" borderId="4" xfId="0" applyFont="1" applyFill="1" applyBorder="1"/>
    <xf numFmtId="0" fontId="8" fillId="6" borderId="8" xfId="0" applyFont="1" applyFill="1" applyBorder="1"/>
    <xf numFmtId="0" fontId="8" fillId="6" borderId="11" xfId="0" applyFont="1" applyFill="1" applyBorder="1"/>
    <xf numFmtId="0" fontId="8" fillId="6" borderId="13" xfId="0" applyFont="1" applyFill="1" applyBorder="1"/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5" xfId="0" applyFont="1" applyBorder="1"/>
    <xf numFmtId="0" fontId="8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6" borderId="4" xfId="0" applyFont="1" applyFill="1" applyBorder="1"/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6" borderId="25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0" fillId="0" borderId="26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6" borderId="8" xfId="0" applyFont="1" applyFill="1" applyBorder="1"/>
    <xf numFmtId="0" fontId="0" fillId="7" borderId="4" xfId="0" applyFont="1" applyFill="1" applyBorder="1" applyAlignment="1">
      <alignment horizontal="center" vertical="center"/>
    </xf>
    <xf numFmtId="0" fontId="0" fillId="7" borderId="15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horizontal="center" vertical="center"/>
    </xf>
    <xf numFmtId="0" fontId="0" fillId="16" borderId="28" xfId="0" applyFont="1" applyFill="1" applyBorder="1" applyAlignment="1">
      <alignment horizontal="center" vertical="center"/>
    </xf>
    <xf numFmtId="0" fontId="0" fillId="16" borderId="29" xfId="0" applyFont="1" applyFill="1" applyBorder="1" applyAlignment="1">
      <alignment horizontal="center" vertical="center"/>
    </xf>
    <xf numFmtId="0" fontId="0" fillId="16" borderId="30" xfId="0" applyFont="1" applyFill="1" applyBorder="1" applyAlignment="1">
      <alignment horizontal="center" vertical="center"/>
    </xf>
    <xf numFmtId="0" fontId="0" fillId="21" borderId="0" xfId="0" applyFont="1" applyFill="1"/>
    <xf numFmtId="0" fontId="0" fillId="15" borderId="0" xfId="0" applyFont="1" applyFill="1"/>
    <xf numFmtId="0" fontId="0" fillId="19" borderId="0" xfId="0" applyFont="1" applyFill="1"/>
    <xf numFmtId="0" fontId="0" fillId="18" borderId="0" xfId="0" applyFont="1" applyFill="1"/>
    <xf numFmtId="0" fontId="0" fillId="22" borderId="0" xfId="0" applyFont="1" applyFill="1"/>
    <xf numFmtId="0" fontId="0" fillId="17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3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6" xfId="0" applyFont="1" applyBorder="1"/>
    <xf numFmtId="0" fontId="0" fillId="0" borderId="27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6" fillId="19" borderId="4" xfId="0" applyFont="1" applyFill="1" applyBorder="1"/>
    <xf numFmtId="0" fontId="6" fillId="19" borderId="8" xfId="0" applyFont="1" applyFill="1" applyBorder="1"/>
    <xf numFmtId="0" fontId="6" fillId="19" borderId="6" xfId="0" applyFont="1" applyFill="1" applyBorder="1"/>
    <xf numFmtId="0" fontId="6" fillId="18" borderId="4" xfId="0" applyFont="1" applyFill="1" applyBorder="1"/>
    <xf numFmtId="0" fontId="6" fillId="18" borderId="8" xfId="0" applyFont="1" applyFill="1" applyBorder="1"/>
    <xf numFmtId="0" fontId="6" fillId="17" borderId="4" xfId="0" applyFont="1" applyFill="1" applyBorder="1"/>
    <xf numFmtId="0" fontId="6" fillId="17" borderId="8" xfId="0" applyFont="1" applyFill="1" applyBorder="1"/>
    <xf numFmtId="0" fontId="0" fillId="19" borderId="0" xfId="0" applyNumberFormat="1" applyFont="1" applyFill="1"/>
    <xf numFmtId="0" fontId="0" fillId="17" borderId="0" xfId="0" applyNumberFormat="1" applyFont="1" applyFill="1"/>
    <xf numFmtId="0" fontId="0" fillId="18" borderId="0" xfId="0" applyNumberFormat="1" applyFont="1" applyFill="1"/>
    <xf numFmtId="0" fontId="0" fillId="24" borderId="0" xfId="0" applyNumberFormat="1" applyFont="1" applyFill="1"/>
    <xf numFmtId="0" fontId="0" fillId="20" borderId="0" xfId="0" applyNumberFormat="1" applyFont="1" applyFill="1"/>
    <xf numFmtId="0" fontId="6" fillId="17" borderId="6" xfId="0" applyFont="1" applyFill="1" applyBorder="1"/>
    <xf numFmtId="0" fontId="15" fillId="0" borderId="0" xfId="0" applyFont="1"/>
    <xf numFmtId="0" fontId="15" fillId="21" borderId="0" xfId="0" applyFont="1" applyFill="1"/>
    <xf numFmtId="0" fontId="15" fillId="0" borderId="0" xfId="0" applyFont="1" applyAlignment="1"/>
    <xf numFmtId="0" fontId="16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15" borderId="0" xfId="0" applyFont="1" applyFill="1"/>
    <xf numFmtId="0" fontId="15" fillId="5" borderId="2" xfId="0" applyFont="1" applyFill="1" applyBorder="1" applyAlignment="1">
      <alignment vertical="center"/>
    </xf>
    <xf numFmtId="0" fontId="15" fillId="23" borderId="0" xfId="0" applyFont="1" applyFill="1"/>
    <xf numFmtId="0" fontId="15" fillId="0" borderId="4" xfId="0" applyFont="1" applyFill="1" applyBorder="1"/>
    <xf numFmtId="0" fontId="15" fillId="0" borderId="8" xfId="0" applyFont="1" applyFill="1" applyBorder="1" applyAlignment="1">
      <alignment vertical="center"/>
    </xf>
    <xf numFmtId="0" fontId="15" fillId="19" borderId="0" xfId="0" applyNumberFormat="1" applyFont="1" applyFill="1"/>
    <xf numFmtId="0" fontId="15" fillId="0" borderId="15" xfId="0" applyFont="1" applyFill="1" applyBorder="1"/>
    <xf numFmtId="0" fontId="15" fillId="0" borderId="16" xfId="0" applyFont="1" applyFill="1" applyBorder="1"/>
    <xf numFmtId="0" fontId="15" fillId="17" borderId="0" xfId="0" applyNumberFormat="1" applyFont="1" applyFill="1"/>
    <xf numFmtId="0" fontId="15" fillId="0" borderId="11" xfId="0" applyFont="1" applyFill="1" applyBorder="1"/>
    <xf numFmtId="0" fontId="15" fillId="0" borderId="13" xfId="0" applyFont="1" applyFill="1" applyBorder="1"/>
    <xf numFmtId="0" fontId="15" fillId="18" borderId="0" xfId="0" applyNumberFormat="1" applyFont="1" applyFill="1"/>
    <xf numFmtId="0" fontId="15" fillId="0" borderId="15" xfId="0" applyFont="1" applyBorder="1"/>
    <xf numFmtId="0" fontId="15" fillId="8" borderId="17" xfId="0" applyFont="1" applyFill="1" applyBorder="1"/>
    <xf numFmtId="0" fontId="15" fillId="24" borderId="0" xfId="0" applyNumberFormat="1" applyFont="1" applyFill="1"/>
    <xf numFmtId="0" fontId="15" fillId="0" borderId="8" xfId="0" applyFont="1" applyFill="1" applyBorder="1"/>
    <xf numFmtId="0" fontId="15" fillId="17" borderId="4" xfId="0" applyFont="1" applyFill="1" applyBorder="1"/>
    <xf numFmtId="0" fontId="15" fillId="17" borderId="8" xfId="0" applyFont="1" applyFill="1" applyBorder="1"/>
    <xf numFmtId="0" fontId="15" fillId="18" borderId="4" xfId="0" applyFont="1" applyFill="1" applyBorder="1"/>
    <xf numFmtId="0" fontId="15" fillId="18" borderId="8" xfId="0" applyFont="1" applyFill="1" applyBorder="1"/>
    <xf numFmtId="0" fontId="15" fillId="19" borderId="4" xfId="0" applyFont="1" applyFill="1" applyBorder="1"/>
    <xf numFmtId="0" fontId="15" fillId="19" borderId="8" xfId="0" applyFont="1" applyFill="1" applyBorder="1"/>
    <xf numFmtId="0" fontId="15" fillId="20" borderId="0" xfId="0" applyNumberFormat="1" applyFont="1" applyFill="1"/>
    <xf numFmtId="0" fontId="15" fillId="0" borderId="0" xfId="0" applyFont="1" applyFill="1"/>
    <xf numFmtId="0" fontId="15" fillId="8" borderId="1" xfId="0" applyFont="1" applyFill="1" applyBorder="1"/>
    <xf numFmtId="0" fontId="15" fillId="19" borderId="6" xfId="0" applyFont="1" applyFill="1" applyBorder="1"/>
    <xf numFmtId="0" fontId="15" fillId="0" borderId="6" xfId="0" applyFont="1" applyFill="1" applyBorder="1"/>
    <xf numFmtId="0" fontId="15" fillId="17" borderId="6" xfId="0" applyFont="1" applyFill="1" applyBorder="1"/>
    <xf numFmtId="0" fontId="15" fillId="19" borderId="8" xfId="0" applyFont="1" applyFill="1" applyBorder="1" applyAlignment="1">
      <alignment vertical="center"/>
    </xf>
    <xf numFmtId="0" fontId="14" fillId="0" borderId="0" xfId="0" applyFont="1"/>
    <xf numFmtId="0" fontId="16" fillId="0" borderId="0" xfId="0" applyFont="1" applyAlignment="1"/>
    <xf numFmtId="0" fontId="16" fillId="21" borderId="0" xfId="0" applyFont="1" applyFill="1"/>
    <xf numFmtId="0" fontId="16" fillId="0" borderId="0" xfId="0" applyFont="1"/>
    <xf numFmtId="0" fontId="15" fillId="0" borderId="0" xfId="0" applyFont="1" applyFill="1" applyBorder="1"/>
    <xf numFmtId="0" fontId="14" fillId="0" borderId="0" xfId="0" applyFont="1" applyBorder="1"/>
    <xf numFmtId="0" fontId="15" fillId="0" borderId="0" xfId="0" applyFont="1" applyBorder="1" applyAlignment="1"/>
    <xf numFmtId="0" fontId="0" fillId="0" borderId="0" xfId="0" applyNumberFormat="1" applyFont="1"/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4" fillId="2" borderId="5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2" borderId="4" xfId="0" applyFont="1" applyFill="1" applyBorder="1" applyAlignment="1">
      <alignment horizontal="center"/>
    </xf>
    <xf numFmtId="0" fontId="3" fillId="0" borderId="9" xfId="0" applyFont="1" applyBorder="1"/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4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/>
    </xf>
    <xf numFmtId="0" fontId="17" fillId="0" borderId="7" xfId="0" applyFont="1" applyBorder="1"/>
    <xf numFmtId="0" fontId="13" fillId="2" borderId="2" xfId="0" applyFont="1" applyFill="1" applyBorder="1" applyAlignment="1">
      <alignment horizontal="center"/>
    </xf>
    <xf numFmtId="0" fontId="17" fillId="0" borderId="3" xfId="0" applyFont="1" applyBorder="1"/>
    <xf numFmtId="0" fontId="14" fillId="0" borderId="3" xfId="0" applyFont="1" applyBorder="1"/>
    <xf numFmtId="0" fontId="14" fillId="0" borderId="7" xfId="0" applyFont="1" applyBorder="1"/>
    <xf numFmtId="0" fontId="13" fillId="2" borderId="4" xfId="0" applyFont="1" applyFill="1" applyBorder="1" applyAlignment="1">
      <alignment horizontal="center"/>
    </xf>
    <xf numFmtId="0" fontId="14" fillId="0" borderId="8" xfId="0" applyFont="1" applyBorder="1"/>
    <xf numFmtId="0" fontId="0" fillId="9" borderId="1" xfId="0" applyFont="1" applyFill="1" applyBorder="1" applyAlignment="1">
      <alignment horizontal="center" vertical="center"/>
    </xf>
    <xf numFmtId="0" fontId="14" fillId="0" borderId="0" xfId="0" applyFont="1" applyAlignment="1"/>
    <xf numFmtId="0" fontId="6" fillId="0" borderId="16" xfId="0" applyFont="1" applyFill="1" applyBorder="1" applyAlignment="1"/>
  </cellXfs>
  <cellStyles count="10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ipertestuale" xfId="691" builtinId="8" hidden="1"/>
    <cellStyle name="Collegamento ipertestuale" xfId="693" builtinId="8" hidden="1"/>
    <cellStyle name="Collegamento ipertestuale" xfId="695" builtinId="8" hidden="1"/>
    <cellStyle name="Collegamento ipertestuale" xfId="697" builtinId="8" hidden="1"/>
    <cellStyle name="Collegamento ipertestuale" xfId="699" builtinId="8" hidden="1"/>
    <cellStyle name="Collegamento ipertestuale" xfId="701" builtinId="8" hidden="1"/>
    <cellStyle name="Collegamento ipertestuale" xfId="703" builtinId="8" hidden="1"/>
    <cellStyle name="Collegamento ipertestuale" xfId="705" builtinId="8" hidden="1"/>
    <cellStyle name="Collegamento ipertestuale" xfId="707" builtinId="8" hidden="1"/>
    <cellStyle name="Collegamento ipertestuale" xfId="709" builtinId="8" hidden="1"/>
    <cellStyle name="Collegamento ipertestuale" xfId="711" builtinId="8" hidden="1"/>
    <cellStyle name="Collegamento ipertestuale" xfId="713" builtinId="8" hidden="1"/>
    <cellStyle name="Collegamento ipertestuale" xfId="715" builtinId="8" hidden="1"/>
    <cellStyle name="Collegamento ipertestuale" xfId="717" builtinId="8" hidden="1"/>
    <cellStyle name="Collegamento ipertestuale" xfId="719" builtinId="8" hidden="1"/>
    <cellStyle name="Collegamento ipertestuale" xfId="721" builtinId="8" hidden="1"/>
    <cellStyle name="Collegamento ipertestuale" xfId="723" builtinId="8" hidden="1"/>
    <cellStyle name="Collegamento ipertestuale" xfId="725" builtinId="8" hidden="1"/>
    <cellStyle name="Collegamento ipertestuale" xfId="727" builtinId="8" hidden="1"/>
    <cellStyle name="Collegamento ipertestuale" xfId="729" builtinId="8" hidden="1"/>
    <cellStyle name="Collegamento ipertestuale" xfId="731" builtinId="8" hidden="1"/>
    <cellStyle name="Collegamento ipertestuale" xfId="733" builtinId="8" hidden="1"/>
    <cellStyle name="Collegamento ipertestuale" xfId="735" builtinId="8" hidden="1"/>
    <cellStyle name="Collegamento ipertestuale" xfId="737" builtinId="8" hidden="1"/>
    <cellStyle name="Collegamento ipertestuale" xfId="739" builtinId="8" hidden="1"/>
    <cellStyle name="Collegamento ipertestuale" xfId="741" builtinId="8" hidden="1"/>
    <cellStyle name="Collegamento ipertestuale" xfId="743" builtinId="8" hidden="1"/>
    <cellStyle name="Collegamento ipertestuale" xfId="745" builtinId="8" hidden="1"/>
    <cellStyle name="Collegamento ipertestuale" xfId="747" builtinId="8" hidden="1"/>
    <cellStyle name="Collegamento ipertestuale" xfId="749" builtinId="8" hidden="1"/>
    <cellStyle name="Collegamento ipertestuale" xfId="751" builtinId="8" hidden="1"/>
    <cellStyle name="Collegamento ipertestuale" xfId="753" builtinId="8" hidden="1"/>
    <cellStyle name="Collegamento ipertestuale" xfId="755" builtinId="8" hidden="1"/>
    <cellStyle name="Collegamento ipertestuale" xfId="757" builtinId="8" hidden="1"/>
    <cellStyle name="Collegamento ipertestuale" xfId="759" builtinId="8" hidden="1"/>
    <cellStyle name="Collegamento ipertestuale" xfId="761" builtinId="8" hidden="1"/>
    <cellStyle name="Collegamento ipertestuale" xfId="763" builtinId="8" hidden="1"/>
    <cellStyle name="Collegamento ipertestuale" xfId="765" builtinId="8" hidden="1"/>
    <cellStyle name="Collegamento ipertestuale" xfId="767" builtinId="8" hidden="1"/>
    <cellStyle name="Collegamento ipertestuale" xfId="769" builtinId="8" hidden="1"/>
    <cellStyle name="Collegamento ipertestuale" xfId="771" builtinId="8" hidden="1"/>
    <cellStyle name="Collegamento ipertestuale" xfId="773" builtinId="8" hidden="1"/>
    <cellStyle name="Collegamento ipertestuale" xfId="775" builtinId="8" hidden="1"/>
    <cellStyle name="Collegamento ipertestuale" xfId="777" builtinId="8" hidden="1"/>
    <cellStyle name="Collegamento ipertestuale" xfId="779" builtinId="8" hidden="1"/>
    <cellStyle name="Collegamento ipertestuale" xfId="781" builtinId="8" hidden="1"/>
    <cellStyle name="Collegamento ipertestuale" xfId="783" builtinId="8" hidden="1"/>
    <cellStyle name="Collegamento ipertestuale" xfId="785" builtinId="8" hidden="1"/>
    <cellStyle name="Collegamento ipertestuale" xfId="787" builtinId="8" hidden="1"/>
    <cellStyle name="Collegamento ipertestuale" xfId="789" builtinId="8" hidden="1"/>
    <cellStyle name="Collegamento ipertestuale" xfId="791" builtinId="8" hidden="1"/>
    <cellStyle name="Collegamento ipertestuale" xfId="793" builtinId="8" hidden="1"/>
    <cellStyle name="Collegamento ipertestuale" xfId="795" builtinId="8" hidden="1"/>
    <cellStyle name="Collegamento ipertestuale" xfId="797" builtinId="8" hidden="1"/>
    <cellStyle name="Collegamento ipertestuale" xfId="799" builtinId="8" hidden="1"/>
    <cellStyle name="Collegamento ipertestuale" xfId="801" builtinId="8" hidden="1"/>
    <cellStyle name="Collegamento ipertestuale" xfId="803" builtinId="8" hidden="1"/>
    <cellStyle name="Collegamento ipertestuale" xfId="805" builtinId="8" hidden="1"/>
    <cellStyle name="Collegamento ipertestuale" xfId="807" builtinId="8" hidden="1"/>
    <cellStyle name="Collegamento ipertestuale" xfId="809" builtinId="8" hidden="1"/>
    <cellStyle name="Collegamento ipertestuale" xfId="811" builtinId="8" hidden="1"/>
    <cellStyle name="Collegamento ipertestuale" xfId="813" builtinId="8" hidden="1"/>
    <cellStyle name="Collegamento ipertestuale" xfId="815" builtinId="8" hidden="1"/>
    <cellStyle name="Collegamento ipertestuale" xfId="817" builtinId="8" hidden="1"/>
    <cellStyle name="Collegamento ipertestuale" xfId="819" builtinId="8" hidden="1"/>
    <cellStyle name="Collegamento ipertestuale" xfId="821" builtinId="8" hidden="1"/>
    <cellStyle name="Collegamento ipertestuale" xfId="823" builtinId="8" hidden="1"/>
    <cellStyle name="Collegamento ipertestuale" xfId="825" builtinId="8" hidden="1"/>
    <cellStyle name="Collegamento ipertestuale" xfId="827" builtinId="8" hidden="1"/>
    <cellStyle name="Collegamento ipertestuale" xfId="829" builtinId="8" hidden="1"/>
    <cellStyle name="Collegamento ipertestuale" xfId="831" builtinId="8" hidden="1"/>
    <cellStyle name="Collegamento ipertestuale" xfId="833" builtinId="8" hidden="1"/>
    <cellStyle name="Collegamento ipertestuale" xfId="835" builtinId="8" hidden="1"/>
    <cellStyle name="Collegamento ipertestuale" xfId="837" builtinId="8" hidden="1"/>
    <cellStyle name="Collegamento ipertestuale" xfId="839" builtinId="8" hidden="1"/>
    <cellStyle name="Collegamento ipertestuale" xfId="841" builtinId="8" hidden="1"/>
    <cellStyle name="Collegamento ipertestuale" xfId="843" builtinId="8" hidden="1"/>
    <cellStyle name="Collegamento ipertestuale" xfId="845" builtinId="8" hidden="1"/>
    <cellStyle name="Collegamento ipertestuale" xfId="847" builtinId="8" hidden="1"/>
    <cellStyle name="Collegamento ipertestuale" xfId="849" builtinId="8" hidden="1"/>
    <cellStyle name="Collegamento ipertestuale" xfId="851" builtinId="8" hidden="1"/>
    <cellStyle name="Collegamento ipertestuale" xfId="853" builtinId="8" hidden="1"/>
    <cellStyle name="Collegamento ipertestuale" xfId="855" builtinId="8" hidden="1"/>
    <cellStyle name="Collegamento ipertestuale" xfId="857" builtinId="8" hidden="1"/>
    <cellStyle name="Collegamento ipertestuale" xfId="859" builtinId="8" hidden="1"/>
    <cellStyle name="Collegamento ipertestuale" xfId="861" builtinId="8" hidden="1"/>
    <cellStyle name="Collegamento ipertestuale" xfId="863" builtinId="8" hidden="1"/>
    <cellStyle name="Collegamento ipertestuale" xfId="865" builtinId="8" hidden="1"/>
    <cellStyle name="Collegamento ipertestuale" xfId="867" builtinId="8" hidden="1"/>
    <cellStyle name="Collegamento ipertestuale" xfId="869" builtinId="8" hidden="1"/>
    <cellStyle name="Collegamento ipertestuale" xfId="871" builtinId="8" hidden="1"/>
    <cellStyle name="Collegamento ipertestuale" xfId="873" builtinId="8" hidden="1"/>
    <cellStyle name="Collegamento ipertestuale" xfId="875" builtinId="8" hidden="1"/>
    <cellStyle name="Collegamento ipertestuale" xfId="877" builtinId="8" hidden="1"/>
    <cellStyle name="Collegamento ipertestuale" xfId="879" builtinId="8" hidden="1"/>
    <cellStyle name="Collegamento ipertestuale" xfId="881" builtinId="8" hidden="1"/>
    <cellStyle name="Collegamento ipertestuale" xfId="883" builtinId="8" hidden="1"/>
    <cellStyle name="Collegamento ipertestuale" xfId="885" builtinId="8" hidden="1"/>
    <cellStyle name="Collegamento ipertestuale" xfId="887" builtinId="8" hidden="1"/>
    <cellStyle name="Collegamento ipertestuale" xfId="889" builtinId="8" hidden="1"/>
    <cellStyle name="Collegamento ipertestuale" xfId="891" builtinId="8" hidden="1"/>
    <cellStyle name="Collegamento ipertestuale" xfId="893" builtinId="8" hidden="1"/>
    <cellStyle name="Collegamento ipertestuale" xfId="895" builtinId="8" hidden="1"/>
    <cellStyle name="Collegamento ipertestuale" xfId="897" builtinId="8" hidden="1"/>
    <cellStyle name="Collegamento ipertestuale" xfId="899" builtinId="8" hidden="1"/>
    <cellStyle name="Collegamento ipertestuale" xfId="901" builtinId="8" hidden="1"/>
    <cellStyle name="Collegamento ipertestuale" xfId="903" builtinId="8" hidden="1"/>
    <cellStyle name="Collegamento ipertestuale" xfId="905" builtinId="8" hidden="1"/>
    <cellStyle name="Collegamento ipertestuale" xfId="907" builtinId="8" hidden="1"/>
    <cellStyle name="Collegamento ipertestuale" xfId="909" builtinId="8" hidden="1"/>
    <cellStyle name="Collegamento ipertestuale" xfId="911" builtinId="8" hidden="1"/>
    <cellStyle name="Collegamento ipertestuale" xfId="913" builtinId="8" hidden="1"/>
    <cellStyle name="Collegamento ipertestuale" xfId="915" builtinId="8" hidden="1"/>
    <cellStyle name="Collegamento ipertestuale" xfId="917" builtinId="8" hidden="1"/>
    <cellStyle name="Collegamento ipertestuale" xfId="919" builtinId="8" hidden="1"/>
    <cellStyle name="Collegamento ipertestuale" xfId="921" builtinId="8" hidden="1"/>
    <cellStyle name="Collegamento ipertestuale" xfId="923" builtinId="8" hidden="1"/>
    <cellStyle name="Collegamento ipertestuale" xfId="925" builtinId="8" hidden="1"/>
    <cellStyle name="Collegamento ipertestuale" xfId="927" builtinId="8" hidden="1"/>
    <cellStyle name="Collegamento ipertestuale" xfId="929" builtinId="8" hidden="1"/>
    <cellStyle name="Collegamento ipertestuale" xfId="931" builtinId="8" hidden="1"/>
    <cellStyle name="Collegamento ipertestuale" xfId="933" builtinId="8" hidden="1"/>
    <cellStyle name="Collegamento ipertestuale" xfId="935" builtinId="8" hidden="1"/>
    <cellStyle name="Collegamento ipertestuale" xfId="937" builtinId="8" hidden="1"/>
    <cellStyle name="Collegamento ipertestuale" xfId="939" builtinId="8" hidden="1"/>
    <cellStyle name="Collegamento ipertestuale" xfId="941" builtinId="8" hidden="1"/>
    <cellStyle name="Collegamento ipertestuale" xfId="943" builtinId="8" hidden="1"/>
    <cellStyle name="Collegamento ipertestuale" xfId="945" builtinId="8" hidden="1"/>
    <cellStyle name="Collegamento ipertestuale" xfId="947" builtinId="8" hidden="1"/>
    <cellStyle name="Collegamento ipertestuale" xfId="949" builtinId="8" hidden="1"/>
    <cellStyle name="Collegamento ipertestuale" xfId="951" builtinId="8" hidden="1"/>
    <cellStyle name="Collegamento ipertestuale" xfId="953" builtinId="8" hidden="1"/>
    <cellStyle name="Collegamento ipertestuale" xfId="955" builtinId="8" hidden="1"/>
    <cellStyle name="Collegamento ipertestuale" xfId="957" builtinId="8" hidden="1"/>
    <cellStyle name="Collegamento ipertestuale" xfId="959" builtinId="8" hidden="1"/>
    <cellStyle name="Collegamento ipertestuale" xfId="961" builtinId="8" hidden="1"/>
    <cellStyle name="Collegamento ipertestuale" xfId="963" builtinId="8" hidden="1"/>
    <cellStyle name="Collegamento ipertestuale" xfId="965" builtinId="8" hidden="1"/>
    <cellStyle name="Collegamento ipertestuale" xfId="967" builtinId="8" hidden="1"/>
    <cellStyle name="Collegamento ipertestuale" xfId="969" builtinId="8" hidden="1"/>
    <cellStyle name="Collegamento ipertestuale" xfId="971" builtinId="8" hidden="1"/>
    <cellStyle name="Collegamento ipertestuale" xfId="973" builtinId="8" hidden="1"/>
    <cellStyle name="Collegamento ipertestuale" xfId="975" builtinId="8" hidden="1"/>
    <cellStyle name="Collegamento ipertestuale" xfId="977" builtinId="8" hidden="1"/>
    <cellStyle name="Collegamento ipertestuale" xfId="979" builtinId="8" hidden="1"/>
    <cellStyle name="Collegamento ipertestuale" xfId="981" builtinId="8" hidden="1"/>
    <cellStyle name="Collegamento ipertestuale" xfId="983" builtinId="8" hidden="1"/>
    <cellStyle name="Collegamento ipertestuale" xfId="985" builtinId="8" hidden="1"/>
    <cellStyle name="Collegamento ipertestuale" xfId="987" builtinId="8" hidden="1"/>
    <cellStyle name="Collegamento ipertestuale" xfId="989" builtinId="8" hidden="1"/>
    <cellStyle name="Collegamento ipertestuale" xfId="991" builtinId="8" hidden="1"/>
    <cellStyle name="Collegamento ipertestuale" xfId="993" builtinId="8" hidden="1"/>
    <cellStyle name="Collegamento ipertestuale" xfId="995" builtinId="8" hidden="1"/>
    <cellStyle name="Collegamento ipertestuale" xfId="997" builtinId="8" hidden="1"/>
    <cellStyle name="Collegamento ipertestuale" xfId="999" builtinId="8" hidden="1"/>
    <cellStyle name="Collegamento ipertestuale" xfId="1001" builtinId="8" hidden="1"/>
    <cellStyle name="Collegamento ipertestuale" xfId="1003" builtinId="8" hidden="1"/>
    <cellStyle name="Collegamento ipertestuale" xfId="1005" builtinId="8" hidden="1"/>
    <cellStyle name="Collegamento ipertestuale" xfId="1007" builtinId="8" hidden="1"/>
    <cellStyle name="Collegamento ipertestuale" xfId="1009" builtinId="8" hidden="1"/>
    <cellStyle name="Collegamento ipertestuale" xfId="1011" builtinId="8" hidden="1"/>
    <cellStyle name="Collegamento ipertestuale" xfId="1013" builtinId="8" hidden="1"/>
    <cellStyle name="Collegamento ipertestuale" xfId="10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Collegamento visitato" xfId="46" builtinId="9" hidden="1"/>
    <cellStyle name="Collegamento visitato" xfId="48" builtinId="9" hidden="1"/>
    <cellStyle name="Collegamento visitato" xfId="50" builtinId="9" hidden="1"/>
    <cellStyle name="Collegamento visitato" xfId="52" builtinId="9" hidden="1"/>
    <cellStyle name="Collegamento visitato" xfId="54" builtinId="9" hidden="1"/>
    <cellStyle name="Collegamento visitato" xfId="56" builtinId="9" hidden="1"/>
    <cellStyle name="Collegamento visitato" xfId="58" builtinId="9" hidden="1"/>
    <cellStyle name="Collegamento visitato" xfId="60" builtinId="9" hidden="1"/>
    <cellStyle name="Collegamento visitato" xfId="62" builtinId="9" hidden="1"/>
    <cellStyle name="Collegamento visitato" xfId="64" builtinId="9" hidden="1"/>
    <cellStyle name="Collegamento visitato" xfId="66" builtinId="9" hidden="1"/>
    <cellStyle name="Collegamento visitato" xfId="68" builtinId="9" hidden="1"/>
    <cellStyle name="Collegamento visitato" xfId="70" builtinId="9" hidden="1"/>
    <cellStyle name="Collegamento visitato" xfId="72" builtinId="9" hidden="1"/>
    <cellStyle name="Collegamento visitato" xfId="74" builtinId="9" hidden="1"/>
    <cellStyle name="Collegamento visitato" xfId="76" builtinId="9" hidden="1"/>
    <cellStyle name="Collegamento visitato" xfId="78" builtinId="9" hidden="1"/>
    <cellStyle name="Collegamento visitato" xfId="80" builtinId="9" hidden="1"/>
    <cellStyle name="Collegamento visitato" xfId="82" builtinId="9" hidden="1"/>
    <cellStyle name="Collegamento visitato" xfId="84" builtinId="9" hidden="1"/>
    <cellStyle name="Collegamento visitato" xfId="86" builtinId="9" hidden="1"/>
    <cellStyle name="Collegamento visitato" xfId="88" builtinId="9" hidden="1"/>
    <cellStyle name="Collegamento visitato" xfId="90" builtinId="9" hidden="1"/>
    <cellStyle name="Collegamento visitato" xfId="92" builtinId="9" hidden="1"/>
    <cellStyle name="Collegamento visitato" xfId="94" builtinId="9" hidden="1"/>
    <cellStyle name="Collegamento visitato" xfId="96" builtinId="9" hidden="1"/>
    <cellStyle name="Collegamento visitato" xfId="98" builtinId="9" hidden="1"/>
    <cellStyle name="Collegamento visitato" xfId="100" builtinId="9" hidden="1"/>
    <cellStyle name="Collegamento visitato" xfId="102" builtinId="9" hidden="1"/>
    <cellStyle name="Collegamento visitato" xfId="104" builtinId="9" hidden="1"/>
    <cellStyle name="Collegamento visitato" xfId="106" builtinId="9" hidden="1"/>
    <cellStyle name="Collegamento visitato" xfId="108" builtinId="9" hidden="1"/>
    <cellStyle name="Collegamento visitato" xfId="110" builtinId="9" hidden="1"/>
    <cellStyle name="Collegamento visitato" xfId="112" builtinId="9" hidden="1"/>
    <cellStyle name="Collegamento visitato" xfId="114" builtinId="9" hidden="1"/>
    <cellStyle name="Collegamento visitato" xfId="116" builtinId="9" hidden="1"/>
    <cellStyle name="Collegamento visitato" xfId="118" builtinId="9" hidden="1"/>
    <cellStyle name="Collegamento visitato" xfId="120" builtinId="9" hidden="1"/>
    <cellStyle name="Collegamento visitato" xfId="122" builtinId="9" hidden="1"/>
    <cellStyle name="Collegamento visitato" xfId="124" builtinId="9" hidden="1"/>
    <cellStyle name="Collegamento visitato" xfId="126" builtinId="9" hidden="1"/>
    <cellStyle name="Collegamento visitato" xfId="128" builtinId="9" hidden="1"/>
    <cellStyle name="Collegamento visitato" xfId="130" builtinId="9" hidden="1"/>
    <cellStyle name="Collegamento visitato" xfId="132" builtinId="9" hidden="1"/>
    <cellStyle name="Collegamento visitato" xfId="134" builtinId="9" hidden="1"/>
    <cellStyle name="Collegamento visitato" xfId="136" builtinId="9" hidden="1"/>
    <cellStyle name="Collegamento visitato" xfId="138" builtinId="9" hidden="1"/>
    <cellStyle name="Collegamento visitato" xfId="140" builtinId="9" hidden="1"/>
    <cellStyle name="Collegamento visitato" xfId="142" builtinId="9" hidden="1"/>
    <cellStyle name="Collegamento visitato" xfId="144" builtinId="9" hidden="1"/>
    <cellStyle name="Collegamento visitato" xfId="146" builtinId="9" hidden="1"/>
    <cellStyle name="Collegamento visitato" xfId="148" builtinId="9" hidden="1"/>
    <cellStyle name="Collegamento visitato" xfId="150" builtinId="9" hidden="1"/>
    <cellStyle name="Collegamento visitato" xfId="152" builtinId="9" hidden="1"/>
    <cellStyle name="Collegamento visitato" xfId="154" builtinId="9" hidden="1"/>
    <cellStyle name="Collegamento visitato" xfId="156" builtinId="9" hidden="1"/>
    <cellStyle name="Collegamento visitato" xfId="158" builtinId="9" hidden="1"/>
    <cellStyle name="Collegamento visitato" xfId="160" builtinId="9" hidden="1"/>
    <cellStyle name="Collegamento visitato" xfId="162" builtinId="9" hidden="1"/>
    <cellStyle name="Collegamento visitato" xfId="164" builtinId="9" hidden="1"/>
    <cellStyle name="Collegamento visitato" xfId="166" builtinId="9" hidden="1"/>
    <cellStyle name="Collegamento visitato" xfId="168" builtinId="9" hidden="1"/>
    <cellStyle name="Collegamento visitato" xfId="170" builtinId="9" hidden="1"/>
    <cellStyle name="Collegamento visitato" xfId="172" builtinId="9" hidden="1"/>
    <cellStyle name="Collegamento visitato" xfId="174" builtinId="9" hidden="1"/>
    <cellStyle name="Collegamento visitato" xfId="176" builtinId="9" hidden="1"/>
    <cellStyle name="Collegamento visitato" xfId="178" builtinId="9" hidden="1"/>
    <cellStyle name="Collegamento visitato" xfId="180" builtinId="9" hidden="1"/>
    <cellStyle name="Collegamento visitato" xfId="182" builtinId="9" hidden="1"/>
    <cellStyle name="Collegamento visitato" xfId="184" builtinId="9" hidden="1"/>
    <cellStyle name="Collegamento visitato" xfId="186" builtinId="9" hidden="1"/>
    <cellStyle name="Collegamento visitato" xfId="188" builtinId="9" hidden="1"/>
    <cellStyle name="Collegamento visitato" xfId="190" builtinId="9" hidden="1"/>
    <cellStyle name="Collegamento visitato" xfId="192" builtinId="9" hidden="1"/>
    <cellStyle name="Collegamento visitato" xfId="194" builtinId="9" hidden="1"/>
    <cellStyle name="Collegamento visitato" xfId="196" builtinId="9" hidden="1"/>
    <cellStyle name="Collegamento visitato" xfId="198" builtinId="9" hidden="1"/>
    <cellStyle name="Collegamento visitato" xfId="200" builtinId="9" hidden="1"/>
    <cellStyle name="Collegamento visitato" xfId="202" builtinId="9" hidden="1"/>
    <cellStyle name="Collegamento visitato" xfId="204" builtinId="9" hidden="1"/>
    <cellStyle name="Collegamento visitato" xfId="206" builtinId="9" hidden="1"/>
    <cellStyle name="Collegamento visitato" xfId="208" builtinId="9" hidden="1"/>
    <cellStyle name="Collegamento visitato" xfId="210" builtinId="9" hidden="1"/>
    <cellStyle name="Collegamento visitato" xfId="212" builtinId="9" hidden="1"/>
    <cellStyle name="Collegamento visitato" xfId="214" builtinId="9" hidden="1"/>
    <cellStyle name="Collegamento visitato" xfId="216" builtinId="9" hidden="1"/>
    <cellStyle name="Collegamento visitato" xfId="218" builtinId="9" hidden="1"/>
    <cellStyle name="Collegamento visitato" xfId="220" builtinId="9" hidden="1"/>
    <cellStyle name="Collegamento visitato" xfId="222" builtinId="9" hidden="1"/>
    <cellStyle name="Collegamento visitato" xfId="224" builtinId="9" hidden="1"/>
    <cellStyle name="Collegamento visitato" xfId="226" builtinId="9" hidden="1"/>
    <cellStyle name="Collegamento visitato" xfId="228" builtinId="9" hidden="1"/>
    <cellStyle name="Collegamento visitato" xfId="230" builtinId="9" hidden="1"/>
    <cellStyle name="Collegamento visitato" xfId="232" builtinId="9" hidden="1"/>
    <cellStyle name="Collegamento visitato" xfId="234" builtinId="9" hidden="1"/>
    <cellStyle name="Collegamento visitato" xfId="236" builtinId="9" hidden="1"/>
    <cellStyle name="Collegamento visitato" xfId="238" builtinId="9" hidden="1"/>
    <cellStyle name="Collegamento visitato" xfId="240" builtinId="9" hidden="1"/>
    <cellStyle name="Collegamento visitato" xfId="242" builtinId="9" hidden="1"/>
    <cellStyle name="Collegamento visitato" xfId="244" builtinId="9" hidden="1"/>
    <cellStyle name="Collegamento visitato" xfId="246" builtinId="9" hidden="1"/>
    <cellStyle name="Collegamento visitato" xfId="248" builtinId="9" hidden="1"/>
    <cellStyle name="Collegamento visitato" xfId="250" builtinId="9" hidden="1"/>
    <cellStyle name="Collegamento visitato" xfId="252" builtinId="9" hidden="1"/>
    <cellStyle name="Collegamento visitato" xfId="254" builtinId="9" hidden="1"/>
    <cellStyle name="Collegamento visitato" xfId="256" builtinId="9" hidden="1"/>
    <cellStyle name="Collegamento visitato" xfId="258" builtinId="9" hidden="1"/>
    <cellStyle name="Collegamento visitato" xfId="260" builtinId="9" hidden="1"/>
    <cellStyle name="Collegamento visitato" xfId="262" builtinId="9" hidden="1"/>
    <cellStyle name="Collegamento visitato" xfId="264" builtinId="9" hidden="1"/>
    <cellStyle name="Collegamento visitato" xfId="266" builtinId="9" hidden="1"/>
    <cellStyle name="Collegamento visitato" xfId="268" builtinId="9" hidden="1"/>
    <cellStyle name="Collegamento visitato" xfId="270" builtinId="9" hidden="1"/>
    <cellStyle name="Collegamento visitato" xfId="272" builtinId="9" hidden="1"/>
    <cellStyle name="Collegamento visitato" xfId="274" builtinId="9" hidden="1"/>
    <cellStyle name="Collegamento visitato" xfId="276" builtinId="9" hidden="1"/>
    <cellStyle name="Collegamento visitato" xfId="278" builtinId="9" hidden="1"/>
    <cellStyle name="Collegamento visitato" xfId="280" builtinId="9" hidden="1"/>
    <cellStyle name="Collegamento visitato" xfId="282" builtinId="9" hidden="1"/>
    <cellStyle name="Collegamento visitato" xfId="284" builtinId="9" hidden="1"/>
    <cellStyle name="Collegamento visitato" xfId="286" builtinId="9" hidden="1"/>
    <cellStyle name="Collegamento visitato" xfId="288" builtinId="9" hidden="1"/>
    <cellStyle name="Collegamento visitato" xfId="290" builtinId="9" hidden="1"/>
    <cellStyle name="Collegamento visitato" xfId="292" builtinId="9" hidden="1"/>
    <cellStyle name="Collegamento visitato" xfId="294" builtinId="9" hidden="1"/>
    <cellStyle name="Collegamento visitato" xfId="296" builtinId="9" hidden="1"/>
    <cellStyle name="Collegamento visitato" xfId="298" builtinId="9" hidden="1"/>
    <cellStyle name="Collegamento visitato" xfId="300" builtinId="9" hidden="1"/>
    <cellStyle name="Collegamento visitato" xfId="302" builtinId="9" hidden="1"/>
    <cellStyle name="Collegamento visitato" xfId="304" builtinId="9" hidden="1"/>
    <cellStyle name="Collegamento visitato" xfId="306" builtinId="9" hidden="1"/>
    <cellStyle name="Collegamento visitato" xfId="308" builtinId="9" hidden="1"/>
    <cellStyle name="Collegamento visitato" xfId="310" builtinId="9" hidden="1"/>
    <cellStyle name="Collegamento visitato" xfId="312" builtinId="9" hidden="1"/>
    <cellStyle name="Collegamento visitato" xfId="314" builtinId="9" hidden="1"/>
    <cellStyle name="Collegamento visitato" xfId="316" builtinId="9" hidden="1"/>
    <cellStyle name="Collegamento visitato" xfId="318" builtinId="9" hidden="1"/>
    <cellStyle name="Collegamento visitato" xfId="320" builtinId="9" hidden="1"/>
    <cellStyle name="Collegamento visitato" xfId="322" builtinId="9" hidden="1"/>
    <cellStyle name="Collegamento visitato" xfId="324" builtinId="9" hidden="1"/>
    <cellStyle name="Collegamento visitato" xfId="326" builtinId="9" hidden="1"/>
    <cellStyle name="Collegamento visitato" xfId="328" builtinId="9" hidden="1"/>
    <cellStyle name="Collegamento visitato" xfId="330" builtinId="9" hidden="1"/>
    <cellStyle name="Collegamento visitato" xfId="332" builtinId="9" hidden="1"/>
    <cellStyle name="Collegamento visitato" xfId="334" builtinId="9" hidden="1"/>
    <cellStyle name="Collegamento visitato" xfId="336" builtinId="9" hidden="1"/>
    <cellStyle name="Collegamento visitato" xfId="338" builtinId="9" hidden="1"/>
    <cellStyle name="Collegamento visitato" xfId="340" builtinId="9" hidden="1"/>
    <cellStyle name="Collegamento visitato" xfId="342" builtinId="9" hidden="1"/>
    <cellStyle name="Collegamento visitato" xfId="344" builtinId="9" hidden="1"/>
    <cellStyle name="Collegamento visitato" xfId="346" builtinId="9" hidden="1"/>
    <cellStyle name="Collegamento visitato" xfId="348" builtinId="9" hidden="1"/>
    <cellStyle name="Collegamento visitato" xfId="350" builtinId="9" hidden="1"/>
    <cellStyle name="Collegamento visitato" xfId="352" builtinId="9" hidden="1"/>
    <cellStyle name="Collegamento visitato" xfId="354" builtinId="9" hidden="1"/>
    <cellStyle name="Collegamento visitato" xfId="356" builtinId="9" hidden="1"/>
    <cellStyle name="Collegamento visitato" xfId="358" builtinId="9" hidden="1"/>
    <cellStyle name="Collegamento visitato" xfId="360" builtinId="9" hidden="1"/>
    <cellStyle name="Collegamento visitato" xfId="362" builtinId="9" hidden="1"/>
    <cellStyle name="Collegamento visitato" xfId="364" builtinId="9" hidden="1"/>
    <cellStyle name="Collegamento visitato" xfId="366" builtinId="9" hidden="1"/>
    <cellStyle name="Collegamento visitato" xfId="368" builtinId="9" hidden="1"/>
    <cellStyle name="Collegamento visitato" xfId="370" builtinId="9" hidden="1"/>
    <cellStyle name="Collegamento visitato" xfId="372" builtinId="9" hidden="1"/>
    <cellStyle name="Collegamento visitato" xfId="374" builtinId="9" hidden="1"/>
    <cellStyle name="Collegamento visitato" xfId="376" builtinId="9" hidden="1"/>
    <cellStyle name="Collegamento visitato" xfId="378" builtinId="9" hidden="1"/>
    <cellStyle name="Collegamento visitato" xfId="380" builtinId="9" hidden="1"/>
    <cellStyle name="Collegamento visitato" xfId="382" builtinId="9" hidden="1"/>
    <cellStyle name="Collegamento visitato" xfId="384" builtinId="9" hidden="1"/>
    <cellStyle name="Collegamento visitato" xfId="386" builtinId="9" hidden="1"/>
    <cellStyle name="Collegamento visitato" xfId="388" builtinId="9" hidden="1"/>
    <cellStyle name="Collegamento visitato" xfId="390" builtinId="9" hidden="1"/>
    <cellStyle name="Collegamento visitato" xfId="392" builtinId="9" hidden="1"/>
    <cellStyle name="Collegamento visitato" xfId="394" builtinId="9" hidden="1"/>
    <cellStyle name="Collegamento visitato" xfId="396" builtinId="9" hidden="1"/>
    <cellStyle name="Collegamento visitato" xfId="398" builtinId="9" hidden="1"/>
    <cellStyle name="Collegamento visitato" xfId="400" builtinId="9" hidden="1"/>
    <cellStyle name="Collegamento visitato" xfId="402" builtinId="9" hidden="1"/>
    <cellStyle name="Collegamento visitato" xfId="404" builtinId="9" hidden="1"/>
    <cellStyle name="Collegamento visitato" xfId="406" builtinId="9" hidden="1"/>
    <cellStyle name="Collegamento visitato" xfId="408" builtinId="9" hidden="1"/>
    <cellStyle name="Collegamento visitato" xfId="410" builtinId="9" hidden="1"/>
    <cellStyle name="Collegamento visitato" xfId="412" builtinId="9" hidden="1"/>
    <cellStyle name="Collegamento visitato" xfId="414" builtinId="9" hidden="1"/>
    <cellStyle name="Collegamento visitato" xfId="416" builtinId="9" hidden="1"/>
    <cellStyle name="Collegamento visitato" xfId="418" builtinId="9" hidden="1"/>
    <cellStyle name="Collegamento visitato" xfId="420" builtinId="9" hidden="1"/>
    <cellStyle name="Collegamento visitato" xfId="422" builtinId="9" hidden="1"/>
    <cellStyle name="Collegamento visitato" xfId="424" builtinId="9" hidden="1"/>
    <cellStyle name="Collegamento visitato" xfId="426" builtinId="9" hidden="1"/>
    <cellStyle name="Collegamento visitato" xfId="428" builtinId="9" hidden="1"/>
    <cellStyle name="Collegamento visitato" xfId="430" builtinId="9" hidden="1"/>
    <cellStyle name="Collegamento visitato" xfId="432" builtinId="9" hidden="1"/>
    <cellStyle name="Collegamento visitato" xfId="434" builtinId="9" hidden="1"/>
    <cellStyle name="Collegamento visitato" xfId="436" builtinId="9" hidden="1"/>
    <cellStyle name="Collegamento visitato" xfId="438" builtinId="9" hidden="1"/>
    <cellStyle name="Collegamento visitato" xfId="440" builtinId="9" hidden="1"/>
    <cellStyle name="Collegamento visitato" xfId="442" builtinId="9" hidden="1"/>
    <cellStyle name="Collegamento visitato" xfId="444" builtinId="9" hidden="1"/>
    <cellStyle name="Collegamento visitato" xfId="446" builtinId="9" hidden="1"/>
    <cellStyle name="Collegamento visitato" xfId="448" builtinId="9" hidden="1"/>
    <cellStyle name="Collegamento visitato" xfId="450" builtinId="9" hidden="1"/>
    <cellStyle name="Collegamento visitato" xfId="452" builtinId="9" hidden="1"/>
    <cellStyle name="Collegamento visitato" xfId="454" builtinId="9" hidden="1"/>
    <cellStyle name="Collegamento visitato" xfId="456" builtinId="9" hidden="1"/>
    <cellStyle name="Collegamento visitato" xfId="458" builtinId="9" hidden="1"/>
    <cellStyle name="Collegamento visitato" xfId="460" builtinId="9" hidden="1"/>
    <cellStyle name="Collegamento visitato" xfId="462" builtinId="9" hidden="1"/>
    <cellStyle name="Collegamento visitato" xfId="464" builtinId="9" hidden="1"/>
    <cellStyle name="Collegamento visitato" xfId="466" builtinId="9" hidden="1"/>
    <cellStyle name="Collegamento visitato" xfId="468" builtinId="9" hidden="1"/>
    <cellStyle name="Collegamento visitato" xfId="470" builtinId="9" hidden="1"/>
    <cellStyle name="Collegamento visitato" xfId="472" builtinId="9" hidden="1"/>
    <cellStyle name="Collegamento visitato" xfId="474" builtinId="9" hidden="1"/>
    <cellStyle name="Collegamento visitato" xfId="476" builtinId="9" hidden="1"/>
    <cellStyle name="Collegamento visitato" xfId="478" builtinId="9" hidden="1"/>
    <cellStyle name="Collegamento visitato" xfId="480" builtinId="9" hidden="1"/>
    <cellStyle name="Collegamento visitato" xfId="482" builtinId="9" hidden="1"/>
    <cellStyle name="Collegamento visitato" xfId="484" builtinId="9" hidden="1"/>
    <cellStyle name="Collegamento visitato" xfId="486" builtinId="9" hidden="1"/>
    <cellStyle name="Collegamento visitato" xfId="488" builtinId="9" hidden="1"/>
    <cellStyle name="Collegamento visitato" xfId="490" builtinId="9" hidden="1"/>
    <cellStyle name="Collegamento visitato" xfId="492" builtinId="9" hidden="1"/>
    <cellStyle name="Collegamento visitato" xfId="494" builtinId="9" hidden="1"/>
    <cellStyle name="Collegamento visitato" xfId="496" builtinId="9" hidden="1"/>
    <cellStyle name="Collegamento visitato" xfId="498" builtinId="9" hidden="1"/>
    <cellStyle name="Collegamento visitato" xfId="500" builtinId="9" hidden="1"/>
    <cellStyle name="Collegamento visitato" xfId="502" builtinId="9" hidden="1"/>
    <cellStyle name="Collegamento visitato" xfId="504" builtinId="9" hidden="1"/>
    <cellStyle name="Collegamento visitato" xfId="506" builtinId="9" hidden="1"/>
    <cellStyle name="Collegamento visitato" xfId="508" builtinId="9" hidden="1"/>
    <cellStyle name="Collegamento visitato" xfId="510" builtinId="9" hidden="1"/>
    <cellStyle name="Collegamento visitato" xfId="512" builtinId="9" hidden="1"/>
    <cellStyle name="Collegamento visitato" xfId="514" builtinId="9" hidden="1"/>
    <cellStyle name="Collegamento visitato" xfId="516" builtinId="9" hidden="1"/>
    <cellStyle name="Collegamento visitato" xfId="518" builtinId="9" hidden="1"/>
    <cellStyle name="Collegamento visitato" xfId="520" builtinId="9" hidden="1"/>
    <cellStyle name="Collegamento visitato" xfId="522" builtinId="9" hidden="1"/>
    <cellStyle name="Collegamento visitato" xfId="524" builtinId="9" hidden="1"/>
    <cellStyle name="Collegamento visitato" xfId="526" builtinId="9" hidden="1"/>
    <cellStyle name="Collegamento visitato" xfId="528" builtinId="9" hidden="1"/>
    <cellStyle name="Collegamento visitato" xfId="530" builtinId="9" hidden="1"/>
    <cellStyle name="Collegamento visitato" xfId="532" builtinId="9" hidden="1"/>
    <cellStyle name="Collegamento visitato" xfId="534" builtinId="9" hidden="1"/>
    <cellStyle name="Collegamento visitato" xfId="536" builtinId="9" hidden="1"/>
    <cellStyle name="Collegamento visitato" xfId="538" builtinId="9" hidden="1"/>
    <cellStyle name="Collegamento visitato" xfId="540" builtinId="9" hidden="1"/>
    <cellStyle name="Collegamento visitato" xfId="542" builtinId="9" hidden="1"/>
    <cellStyle name="Collegamento visitato" xfId="544" builtinId="9" hidden="1"/>
    <cellStyle name="Collegamento visitato" xfId="546" builtinId="9" hidden="1"/>
    <cellStyle name="Collegamento visitato" xfId="548" builtinId="9" hidden="1"/>
    <cellStyle name="Collegamento visitato" xfId="550" builtinId="9" hidden="1"/>
    <cellStyle name="Collegamento visitato" xfId="552" builtinId="9" hidden="1"/>
    <cellStyle name="Collegamento visitato" xfId="554" builtinId="9" hidden="1"/>
    <cellStyle name="Collegamento visitato" xfId="556" builtinId="9" hidden="1"/>
    <cellStyle name="Collegamento visitato" xfId="558" builtinId="9" hidden="1"/>
    <cellStyle name="Collegamento visitato" xfId="560" builtinId="9" hidden="1"/>
    <cellStyle name="Collegamento visitato" xfId="562" builtinId="9" hidden="1"/>
    <cellStyle name="Collegamento visitato" xfId="564" builtinId="9" hidden="1"/>
    <cellStyle name="Collegamento visitato" xfId="566" builtinId="9" hidden="1"/>
    <cellStyle name="Collegamento visitato" xfId="568" builtinId="9" hidden="1"/>
    <cellStyle name="Collegamento visitato" xfId="570" builtinId="9" hidden="1"/>
    <cellStyle name="Collegamento visitato" xfId="572" builtinId="9" hidden="1"/>
    <cellStyle name="Collegamento visitato" xfId="574" builtinId="9" hidden="1"/>
    <cellStyle name="Collegamento visitato" xfId="576" builtinId="9" hidden="1"/>
    <cellStyle name="Collegamento visitato" xfId="578" builtinId="9" hidden="1"/>
    <cellStyle name="Collegamento visitato" xfId="580" builtinId="9" hidden="1"/>
    <cellStyle name="Collegamento visitato" xfId="582" builtinId="9" hidden="1"/>
    <cellStyle name="Collegamento visitato" xfId="584" builtinId="9" hidden="1"/>
    <cellStyle name="Collegamento visitato" xfId="586" builtinId="9" hidden="1"/>
    <cellStyle name="Collegamento visitato" xfId="588" builtinId="9" hidden="1"/>
    <cellStyle name="Collegamento visitato" xfId="590" builtinId="9" hidden="1"/>
    <cellStyle name="Collegamento visitato" xfId="592" builtinId="9" hidden="1"/>
    <cellStyle name="Collegamento visitato" xfId="594" builtinId="9" hidden="1"/>
    <cellStyle name="Collegamento visitato" xfId="596" builtinId="9" hidden="1"/>
    <cellStyle name="Collegamento visitato" xfId="598" builtinId="9" hidden="1"/>
    <cellStyle name="Collegamento visitato" xfId="600" builtinId="9" hidden="1"/>
    <cellStyle name="Collegamento visitato" xfId="602" builtinId="9" hidden="1"/>
    <cellStyle name="Collegamento visitato" xfId="604" builtinId="9" hidden="1"/>
    <cellStyle name="Collegamento visitato" xfId="606" builtinId="9" hidden="1"/>
    <cellStyle name="Collegamento visitato" xfId="608" builtinId="9" hidden="1"/>
    <cellStyle name="Collegamento visitato" xfId="610" builtinId="9" hidden="1"/>
    <cellStyle name="Collegamento visitato" xfId="612" builtinId="9" hidden="1"/>
    <cellStyle name="Collegamento visitato" xfId="614" builtinId="9" hidden="1"/>
    <cellStyle name="Collegamento visitato" xfId="616" builtinId="9" hidden="1"/>
    <cellStyle name="Collegamento visitato" xfId="618" builtinId="9" hidden="1"/>
    <cellStyle name="Collegamento visitato" xfId="620" builtinId="9" hidden="1"/>
    <cellStyle name="Collegamento visitato" xfId="622" builtinId="9" hidden="1"/>
    <cellStyle name="Collegamento visitato" xfId="624" builtinId="9" hidden="1"/>
    <cellStyle name="Collegamento visitato" xfId="626" builtinId="9" hidden="1"/>
    <cellStyle name="Collegamento visitato" xfId="628" builtinId="9" hidden="1"/>
    <cellStyle name="Collegamento visitato" xfId="630" builtinId="9" hidden="1"/>
    <cellStyle name="Collegamento visitato" xfId="632" builtinId="9" hidden="1"/>
    <cellStyle name="Collegamento visitato" xfId="634" builtinId="9" hidden="1"/>
    <cellStyle name="Collegamento visitato" xfId="636" builtinId="9" hidden="1"/>
    <cellStyle name="Collegamento visitato" xfId="638" builtinId="9" hidden="1"/>
    <cellStyle name="Collegamento visitato" xfId="640" builtinId="9" hidden="1"/>
    <cellStyle name="Collegamento visitato" xfId="642" builtinId="9" hidden="1"/>
    <cellStyle name="Collegamento visitato" xfId="644" builtinId="9" hidden="1"/>
    <cellStyle name="Collegamento visitato" xfId="646" builtinId="9" hidden="1"/>
    <cellStyle name="Collegamento visitato" xfId="648" builtinId="9" hidden="1"/>
    <cellStyle name="Collegamento visitato" xfId="650" builtinId="9" hidden="1"/>
    <cellStyle name="Collegamento visitato" xfId="652" builtinId="9" hidden="1"/>
    <cellStyle name="Collegamento visitato" xfId="654" builtinId="9" hidden="1"/>
    <cellStyle name="Collegamento visitato" xfId="656" builtinId="9" hidden="1"/>
    <cellStyle name="Collegamento visitato" xfId="658" builtinId="9" hidden="1"/>
    <cellStyle name="Collegamento visitato" xfId="660" builtinId="9" hidden="1"/>
    <cellStyle name="Collegamento visitato" xfId="662" builtinId="9" hidden="1"/>
    <cellStyle name="Collegamento visitato" xfId="664" builtinId="9" hidden="1"/>
    <cellStyle name="Collegamento visitato" xfId="666" builtinId="9" hidden="1"/>
    <cellStyle name="Collegamento visitato" xfId="668" builtinId="9" hidden="1"/>
    <cellStyle name="Collegamento visitato" xfId="670" builtinId="9" hidden="1"/>
    <cellStyle name="Collegamento visitato" xfId="672" builtinId="9" hidden="1"/>
    <cellStyle name="Collegamento visitato" xfId="674" builtinId="9" hidden="1"/>
    <cellStyle name="Collegamento visitato" xfId="676" builtinId="9" hidden="1"/>
    <cellStyle name="Collegamento visitato" xfId="678" builtinId="9" hidden="1"/>
    <cellStyle name="Collegamento visitato" xfId="680" builtinId="9" hidden="1"/>
    <cellStyle name="Collegamento visitato" xfId="682" builtinId="9" hidden="1"/>
    <cellStyle name="Collegamento visitato" xfId="684" builtinId="9" hidden="1"/>
    <cellStyle name="Collegamento visitato" xfId="686" builtinId="9" hidden="1"/>
    <cellStyle name="Collegamento visitato" xfId="688" builtinId="9" hidden="1"/>
    <cellStyle name="Collegamento visitato" xfId="690" builtinId="9" hidden="1"/>
    <cellStyle name="Collegamento visitato" xfId="692" builtinId="9" hidden="1"/>
    <cellStyle name="Collegamento visitato" xfId="694" builtinId="9" hidden="1"/>
    <cellStyle name="Collegamento visitato" xfId="696" builtinId="9" hidden="1"/>
    <cellStyle name="Collegamento visitato" xfId="698" builtinId="9" hidden="1"/>
    <cellStyle name="Collegamento visitato" xfId="700" builtinId="9" hidden="1"/>
    <cellStyle name="Collegamento visitato" xfId="702" builtinId="9" hidden="1"/>
    <cellStyle name="Collegamento visitato" xfId="704" builtinId="9" hidden="1"/>
    <cellStyle name="Collegamento visitato" xfId="706" builtinId="9" hidden="1"/>
    <cellStyle name="Collegamento visitato" xfId="708" builtinId="9" hidden="1"/>
    <cellStyle name="Collegamento visitato" xfId="710" builtinId="9" hidden="1"/>
    <cellStyle name="Collegamento visitato" xfId="712" builtinId="9" hidden="1"/>
    <cellStyle name="Collegamento visitato" xfId="714" builtinId="9" hidden="1"/>
    <cellStyle name="Collegamento visitato" xfId="716" builtinId="9" hidden="1"/>
    <cellStyle name="Collegamento visitato" xfId="718" builtinId="9" hidden="1"/>
    <cellStyle name="Collegamento visitato" xfId="720" builtinId="9" hidden="1"/>
    <cellStyle name="Collegamento visitato" xfId="722" builtinId="9" hidden="1"/>
    <cellStyle name="Collegamento visitato" xfId="724" builtinId="9" hidden="1"/>
    <cellStyle name="Collegamento visitato" xfId="726" builtinId="9" hidden="1"/>
    <cellStyle name="Collegamento visitato" xfId="728" builtinId="9" hidden="1"/>
    <cellStyle name="Collegamento visitato" xfId="730" builtinId="9" hidden="1"/>
    <cellStyle name="Collegamento visitato" xfId="732" builtinId="9" hidden="1"/>
    <cellStyle name="Collegamento visitato" xfId="734" builtinId="9" hidden="1"/>
    <cellStyle name="Collegamento visitato" xfId="736" builtinId="9" hidden="1"/>
    <cellStyle name="Collegamento visitato" xfId="738" builtinId="9" hidden="1"/>
    <cellStyle name="Collegamento visitato" xfId="740" builtinId="9" hidden="1"/>
    <cellStyle name="Collegamento visitato" xfId="742" builtinId="9" hidden="1"/>
    <cellStyle name="Collegamento visitato" xfId="744" builtinId="9" hidden="1"/>
    <cellStyle name="Collegamento visitato" xfId="746" builtinId="9" hidden="1"/>
    <cellStyle name="Collegamento visitato" xfId="748" builtinId="9" hidden="1"/>
    <cellStyle name="Collegamento visitato" xfId="750" builtinId="9" hidden="1"/>
    <cellStyle name="Collegamento visitato" xfId="752" builtinId="9" hidden="1"/>
    <cellStyle name="Collegamento visitato" xfId="754" builtinId="9" hidden="1"/>
    <cellStyle name="Collegamento visitato" xfId="756" builtinId="9" hidden="1"/>
    <cellStyle name="Collegamento visitato" xfId="758" builtinId="9" hidden="1"/>
    <cellStyle name="Collegamento visitato" xfId="760" builtinId="9" hidden="1"/>
    <cellStyle name="Collegamento visitato" xfId="762" builtinId="9" hidden="1"/>
    <cellStyle name="Collegamento visitato" xfId="764" builtinId="9" hidden="1"/>
    <cellStyle name="Collegamento visitato" xfId="766" builtinId="9" hidden="1"/>
    <cellStyle name="Collegamento visitato" xfId="768" builtinId="9" hidden="1"/>
    <cellStyle name="Collegamento visitato" xfId="770" builtinId="9" hidden="1"/>
    <cellStyle name="Collegamento visitato" xfId="772" builtinId="9" hidden="1"/>
    <cellStyle name="Collegamento visitato" xfId="774" builtinId="9" hidden="1"/>
    <cellStyle name="Collegamento visitato" xfId="776" builtinId="9" hidden="1"/>
    <cellStyle name="Collegamento visitato" xfId="778" builtinId="9" hidden="1"/>
    <cellStyle name="Collegamento visitato" xfId="780" builtinId="9" hidden="1"/>
    <cellStyle name="Collegamento visitato" xfId="782" builtinId="9" hidden="1"/>
    <cellStyle name="Collegamento visitato" xfId="784" builtinId="9" hidden="1"/>
    <cellStyle name="Collegamento visitato" xfId="786" builtinId="9" hidden="1"/>
    <cellStyle name="Collegamento visitato" xfId="788" builtinId="9" hidden="1"/>
    <cellStyle name="Collegamento visitato" xfId="790" builtinId="9" hidden="1"/>
    <cellStyle name="Collegamento visitato" xfId="792" builtinId="9" hidden="1"/>
    <cellStyle name="Collegamento visitato" xfId="794" builtinId="9" hidden="1"/>
    <cellStyle name="Collegamento visitato" xfId="796" builtinId="9" hidden="1"/>
    <cellStyle name="Collegamento visitato" xfId="798" builtinId="9" hidden="1"/>
    <cellStyle name="Collegamento visitato" xfId="800" builtinId="9" hidden="1"/>
    <cellStyle name="Collegamento visitato" xfId="802" builtinId="9" hidden="1"/>
    <cellStyle name="Collegamento visitato" xfId="804" builtinId="9" hidden="1"/>
    <cellStyle name="Collegamento visitato" xfId="806" builtinId="9" hidden="1"/>
    <cellStyle name="Collegamento visitato" xfId="808" builtinId="9" hidden="1"/>
    <cellStyle name="Collegamento visitato" xfId="810" builtinId="9" hidden="1"/>
    <cellStyle name="Collegamento visitato" xfId="812" builtinId="9" hidden="1"/>
    <cellStyle name="Collegamento visitato" xfId="814" builtinId="9" hidden="1"/>
    <cellStyle name="Collegamento visitato" xfId="816" builtinId="9" hidden="1"/>
    <cellStyle name="Collegamento visitato" xfId="818" builtinId="9" hidden="1"/>
    <cellStyle name="Collegamento visitato" xfId="820" builtinId="9" hidden="1"/>
    <cellStyle name="Collegamento visitato" xfId="822" builtinId="9" hidden="1"/>
    <cellStyle name="Collegamento visitato" xfId="824" builtinId="9" hidden="1"/>
    <cellStyle name="Collegamento visitato" xfId="826" builtinId="9" hidden="1"/>
    <cellStyle name="Collegamento visitato" xfId="828" builtinId="9" hidden="1"/>
    <cellStyle name="Collegamento visitato" xfId="830" builtinId="9" hidden="1"/>
    <cellStyle name="Collegamento visitato" xfId="832" builtinId="9" hidden="1"/>
    <cellStyle name="Collegamento visitato" xfId="834" builtinId="9" hidden="1"/>
    <cellStyle name="Collegamento visitato" xfId="836" builtinId="9" hidden="1"/>
    <cellStyle name="Collegamento visitato" xfId="838" builtinId="9" hidden="1"/>
    <cellStyle name="Collegamento visitato" xfId="840" builtinId="9" hidden="1"/>
    <cellStyle name="Collegamento visitato" xfId="842" builtinId="9" hidden="1"/>
    <cellStyle name="Collegamento visitato" xfId="844" builtinId="9" hidden="1"/>
    <cellStyle name="Collegamento visitato" xfId="846" builtinId="9" hidden="1"/>
    <cellStyle name="Collegamento visitato" xfId="848" builtinId="9" hidden="1"/>
    <cellStyle name="Collegamento visitato" xfId="850" builtinId="9" hidden="1"/>
    <cellStyle name="Collegamento visitato" xfId="852" builtinId="9" hidden="1"/>
    <cellStyle name="Collegamento visitato" xfId="854" builtinId="9" hidden="1"/>
    <cellStyle name="Collegamento visitato" xfId="856" builtinId="9" hidden="1"/>
    <cellStyle name="Collegamento visitato" xfId="858" builtinId="9" hidden="1"/>
    <cellStyle name="Collegamento visitato" xfId="860" builtinId="9" hidden="1"/>
    <cellStyle name="Collegamento visitato" xfId="862" builtinId="9" hidden="1"/>
    <cellStyle name="Collegamento visitato" xfId="864" builtinId="9" hidden="1"/>
    <cellStyle name="Collegamento visitato" xfId="866" builtinId="9" hidden="1"/>
    <cellStyle name="Collegamento visitato" xfId="868" builtinId="9" hidden="1"/>
    <cellStyle name="Collegamento visitato" xfId="870" builtinId="9" hidden="1"/>
    <cellStyle name="Collegamento visitato" xfId="872" builtinId="9" hidden="1"/>
    <cellStyle name="Collegamento visitato" xfId="874" builtinId="9" hidden="1"/>
    <cellStyle name="Collegamento visitato" xfId="876" builtinId="9" hidden="1"/>
    <cellStyle name="Collegamento visitato" xfId="878" builtinId="9" hidden="1"/>
    <cellStyle name="Collegamento visitato" xfId="880" builtinId="9" hidden="1"/>
    <cellStyle name="Collegamento visitato" xfId="882" builtinId="9" hidden="1"/>
    <cellStyle name="Collegamento visitato" xfId="884" builtinId="9" hidden="1"/>
    <cellStyle name="Collegamento visitato" xfId="886" builtinId="9" hidden="1"/>
    <cellStyle name="Collegamento visitato" xfId="888" builtinId="9" hidden="1"/>
    <cellStyle name="Collegamento visitato" xfId="890" builtinId="9" hidden="1"/>
    <cellStyle name="Collegamento visitato" xfId="892" builtinId="9" hidden="1"/>
    <cellStyle name="Collegamento visitato" xfId="894" builtinId="9" hidden="1"/>
    <cellStyle name="Collegamento visitato" xfId="896" builtinId="9" hidden="1"/>
    <cellStyle name="Collegamento visitato" xfId="898" builtinId="9" hidden="1"/>
    <cellStyle name="Collegamento visitato" xfId="900" builtinId="9" hidden="1"/>
    <cellStyle name="Collegamento visitato" xfId="902" builtinId="9" hidden="1"/>
    <cellStyle name="Collegamento visitato" xfId="904" builtinId="9" hidden="1"/>
    <cellStyle name="Collegamento visitato" xfId="906" builtinId="9" hidden="1"/>
    <cellStyle name="Collegamento visitato" xfId="908" builtinId="9" hidden="1"/>
    <cellStyle name="Collegamento visitato" xfId="910" builtinId="9" hidden="1"/>
    <cellStyle name="Collegamento visitato" xfId="912" builtinId="9" hidden="1"/>
    <cellStyle name="Collegamento visitato" xfId="914" builtinId="9" hidden="1"/>
    <cellStyle name="Collegamento visitato" xfId="916" builtinId="9" hidden="1"/>
    <cellStyle name="Collegamento visitato" xfId="918" builtinId="9" hidden="1"/>
    <cellStyle name="Collegamento visitato" xfId="920" builtinId="9" hidden="1"/>
    <cellStyle name="Collegamento visitato" xfId="922" builtinId="9" hidden="1"/>
    <cellStyle name="Collegamento visitato" xfId="924" builtinId="9" hidden="1"/>
    <cellStyle name="Collegamento visitato" xfId="926" builtinId="9" hidden="1"/>
    <cellStyle name="Collegamento visitato" xfId="928" builtinId="9" hidden="1"/>
    <cellStyle name="Collegamento visitato" xfId="930" builtinId="9" hidden="1"/>
    <cellStyle name="Collegamento visitato" xfId="932" builtinId="9" hidden="1"/>
    <cellStyle name="Collegamento visitato" xfId="934" builtinId="9" hidden="1"/>
    <cellStyle name="Collegamento visitato" xfId="936" builtinId="9" hidden="1"/>
    <cellStyle name="Collegamento visitato" xfId="938" builtinId="9" hidden="1"/>
    <cellStyle name="Collegamento visitato" xfId="940" builtinId="9" hidden="1"/>
    <cellStyle name="Collegamento visitato" xfId="942" builtinId="9" hidden="1"/>
    <cellStyle name="Collegamento visitato" xfId="944" builtinId="9" hidden="1"/>
    <cellStyle name="Collegamento visitato" xfId="946" builtinId="9" hidden="1"/>
    <cellStyle name="Collegamento visitato" xfId="948" builtinId="9" hidden="1"/>
    <cellStyle name="Collegamento visitato" xfId="950" builtinId="9" hidden="1"/>
    <cellStyle name="Collegamento visitato" xfId="952" builtinId="9" hidden="1"/>
    <cellStyle name="Collegamento visitato" xfId="954" builtinId="9" hidden="1"/>
    <cellStyle name="Collegamento visitato" xfId="956" builtinId="9" hidden="1"/>
    <cellStyle name="Collegamento visitato" xfId="958" builtinId="9" hidden="1"/>
    <cellStyle name="Collegamento visitato" xfId="960" builtinId="9" hidden="1"/>
    <cellStyle name="Collegamento visitato" xfId="962" builtinId="9" hidden="1"/>
    <cellStyle name="Collegamento visitato" xfId="964" builtinId="9" hidden="1"/>
    <cellStyle name="Collegamento visitato" xfId="966" builtinId="9" hidden="1"/>
    <cellStyle name="Collegamento visitato" xfId="968" builtinId="9" hidden="1"/>
    <cellStyle name="Collegamento visitato" xfId="970" builtinId="9" hidden="1"/>
    <cellStyle name="Collegamento visitato" xfId="972" builtinId="9" hidden="1"/>
    <cellStyle name="Collegamento visitato" xfId="974" builtinId="9" hidden="1"/>
    <cellStyle name="Collegamento visitato" xfId="976" builtinId="9" hidden="1"/>
    <cellStyle name="Collegamento visitato" xfId="978" builtinId="9" hidden="1"/>
    <cellStyle name="Collegamento visitato" xfId="980" builtinId="9" hidden="1"/>
    <cellStyle name="Collegamento visitato" xfId="982" builtinId="9" hidden="1"/>
    <cellStyle name="Collegamento visitato" xfId="984" builtinId="9" hidden="1"/>
    <cellStyle name="Collegamento visitato" xfId="986" builtinId="9" hidden="1"/>
    <cellStyle name="Collegamento visitato" xfId="988" builtinId="9" hidden="1"/>
    <cellStyle name="Collegamento visitato" xfId="990" builtinId="9" hidden="1"/>
    <cellStyle name="Collegamento visitato" xfId="992" builtinId="9" hidden="1"/>
    <cellStyle name="Collegamento visitato" xfId="994" builtinId="9" hidden="1"/>
    <cellStyle name="Collegamento visitato" xfId="996" builtinId="9" hidden="1"/>
    <cellStyle name="Collegamento visitato" xfId="998" builtinId="9" hidden="1"/>
    <cellStyle name="Collegamento visitato" xfId="1000" builtinId="9" hidden="1"/>
    <cellStyle name="Collegamento visitato" xfId="1002" builtinId="9" hidden="1"/>
    <cellStyle name="Collegamento visitato" xfId="1004" builtinId="9" hidden="1"/>
    <cellStyle name="Collegamento visitato" xfId="1006" builtinId="9" hidden="1"/>
    <cellStyle name="Collegamento visitato" xfId="1008" builtinId="9" hidden="1"/>
    <cellStyle name="Collegamento visitato" xfId="1010" builtinId="9" hidden="1"/>
    <cellStyle name="Collegamento visitato" xfId="1012" builtinId="9" hidden="1"/>
    <cellStyle name="Collegamento visitato" xfId="1014" builtinId="9" hidden="1"/>
    <cellStyle name="Collegamento visitato" xfId="1016" builtinId="9" hidden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4.1640625" bestFit="1" customWidth="1"/>
    <col min="3" max="19" width="6.83203125" customWidth="1"/>
    <col min="20" max="20" width="14.1640625" bestFit="1" customWidth="1"/>
    <col min="21" max="21" width="6.83203125" customWidth="1"/>
    <col min="22" max="22" width="14.1640625" bestFit="1" customWidth="1"/>
    <col min="23" max="26" width="6.83203125" customWidth="1"/>
  </cols>
  <sheetData>
    <row r="1" spans="1:22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5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95</v>
      </c>
      <c r="Q1" s="1"/>
      <c r="T1" s="199" t="s">
        <v>84</v>
      </c>
      <c r="U1" s="199"/>
      <c r="V1" s="199"/>
    </row>
    <row r="2" spans="1:22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T2" s="199"/>
      <c r="U2" s="199"/>
      <c r="V2" s="199"/>
    </row>
    <row r="3" spans="1:22" ht="16" thickBot="1">
      <c r="A3" s="3">
        <v>1</v>
      </c>
      <c r="B3" s="18" t="s">
        <v>1</v>
      </c>
      <c r="C3" s="3">
        <f>RoseSerieA!B3</f>
        <v>13</v>
      </c>
      <c r="D3" s="3">
        <v>50</v>
      </c>
      <c r="E3" s="4"/>
      <c r="F3" s="5"/>
      <c r="G3" s="5"/>
      <c r="H3" s="5"/>
      <c r="I3" s="5"/>
      <c r="J3" s="5"/>
      <c r="K3" s="4">
        <f>SvincoliA!$B$12</f>
        <v>0</v>
      </c>
      <c r="L3" s="11">
        <f>SvincoliA!B24</f>
        <v>0</v>
      </c>
      <c r="M3" s="4">
        <f>SvincoliA!$B$37</f>
        <v>0</v>
      </c>
      <c r="N3" s="13">
        <f>SvincoliA!$B$48</f>
        <v>0</v>
      </c>
      <c r="O3" s="16">
        <f t="shared" ref="O3:O12" si="0">C3+D3+E3+F3+G3+H3+I3+J3+K3-L3+M3-N3</f>
        <v>63</v>
      </c>
      <c r="P3" s="104">
        <f>ROUNDDOWN(O3/3,0)</f>
        <v>21</v>
      </c>
      <c r="Q3" s="17"/>
      <c r="T3" s="90"/>
      <c r="U3" s="90"/>
      <c r="V3" s="90"/>
    </row>
    <row r="4" spans="1:22" ht="16" thickBot="1">
      <c r="A4" s="18">
        <v>2</v>
      </c>
      <c r="B4" s="18" t="s">
        <v>53</v>
      </c>
      <c r="C4" s="18">
        <f>RoseSerieA!D3</f>
        <v>7</v>
      </c>
      <c r="D4" s="18">
        <v>50</v>
      </c>
      <c r="E4" s="21"/>
      <c r="F4" s="17"/>
      <c r="G4" s="17"/>
      <c r="H4" s="17"/>
      <c r="I4" s="17"/>
      <c r="J4" s="17"/>
      <c r="K4" s="21">
        <f>SvincoliA!$D$12</f>
        <v>0</v>
      </c>
      <c r="L4" s="22">
        <f>SvincoliA!D24</f>
        <v>0</v>
      </c>
      <c r="M4" s="21">
        <f>SvincoliA!$D$37</f>
        <v>0</v>
      </c>
      <c r="N4" s="23">
        <f>SvincoliA!$D$48</f>
        <v>0</v>
      </c>
      <c r="O4" s="25">
        <f t="shared" si="0"/>
        <v>57</v>
      </c>
      <c r="P4" s="105">
        <f t="shared" ref="P4:P12" si="1">ROUNDDOWN(O4/3,0)</f>
        <v>19</v>
      </c>
      <c r="Q4" s="17"/>
      <c r="T4" s="39"/>
      <c r="U4" s="70"/>
      <c r="V4" s="40"/>
    </row>
    <row r="5" spans="1:22">
      <c r="A5" s="18">
        <v>3</v>
      </c>
      <c r="B5" s="18" t="s">
        <v>15</v>
      </c>
      <c r="C5" s="18">
        <f>RoseSerieA!F3</f>
        <v>1</v>
      </c>
      <c r="D5" s="18">
        <v>50</v>
      </c>
      <c r="E5" s="21"/>
      <c r="F5" s="17"/>
      <c r="G5" s="17"/>
      <c r="H5" s="17"/>
      <c r="I5" s="17"/>
      <c r="J5" s="17"/>
      <c r="K5" s="21">
        <f>SvincoliA!$F$12</f>
        <v>0</v>
      </c>
      <c r="L5" s="22">
        <f>SvincoliA!F24</f>
        <v>0</v>
      </c>
      <c r="M5" s="21">
        <f>SvincoliA!$F$37</f>
        <v>0</v>
      </c>
      <c r="N5" s="23">
        <f>SvincoliA!$F$48</f>
        <v>0</v>
      </c>
      <c r="O5" s="25">
        <f t="shared" si="0"/>
        <v>51</v>
      </c>
      <c r="P5" s="105">
        <f t="shared" si="1"/>
        <v>17</v>
      </c>
      <c r="Q5" s="17"/>
      <c r="T5" s="21"/>
      <c r="U5" s="71"/>
      <c r="V5" s="41"/>
    </row>
    <row r="6" spans="1:22" ht="16" thickBot="1">
      <c r="A6" s="18">
        <v>4</v>
      </c>
      <c r="B6" s="18" t="s">
        <v>91</v>
      </c>
      <c r="C6" s="18">
        <f>RoseSerieA!H3</f>
        <v>8</v>
      </c>
      <c r="D6" s="18">
        <v>50</v>
      </c>
      <c r="E6" s="21"/>
      <c r="F6" s="17"/>
      <c r="G6" s="17"/>
      <c r="H6" s="17"/>
      <c r="I6" s="17"/>
      <c r="J6" s="17"/>
      <c r="K6" s="21">
        <f>SvincoliA!$H$12</f>
        <v>0</v>
      </c>
      <c r="L6" s="22">
        <f>SvincoliA!H24</f>
        <v>0</v>
      </c>
      <c r="M6" s="21">
        <f>SvincoliA!$H$37</f>
        <v>0</v>
      </c>
      <c r="N6" s="23">
        <f>SvincoliA!$H$48</f>
        <v>0</v>
      </c>
      <c r="O6" s="25">
        <f t="shared" si="0"/>
        <v>58</v>
      </c>
      <c r="P6" s="105">
        <f t="shared" si="1"/>
        <v>19</v>
      </c>
      <c r="Q6" s="17"/>
      <c r="T6" s="31"/>
      <c r="U6" s="72"/>
      <c r="V6" s="55"/>
    </row>
    <row r="7" spans="1:22" ht="16" thickBot="1">
      <c r="A7" s="18">
        <v>5</v>
      </c>
      <c r="B7" s="18" t="s">
        <v>90</v>
      </c>
      <c r="C7" s="18">
        <f>RoseSerieA!J3</f>
        <v>34</v>
      </c>
      <c r="D7" s="18">
        <v>50</v>
      </c>
      <c r="E7" s="21"/>
      <c r="F7" s="17"/>
      <c r="G7" s="17"/>
      <c r="H7" s="17"/>
      <c r="I7" s="17"/>
      <c r="J7" s="17"/>
      <c r="K7" s="21">
        <f>SvincoliA!$J$12</f>
        <v>0</v>
      </c>
      <c r="L7" s="22">
        <f>SvincoliA!J24</f>
        <v>0</v>
      </c>
      <c r="M7" s="21">
        <f>SvincoliA!$J$37</f>
        <v>0</v>
      </c>
      <c r="N7" s="23">
        <f>SvincoliA!$J$48</f>
        <v>0</v>
      </c>
      <c r="O7" s="25">
        <f t="shared" si="0"/>
        <v>84</v>
      </c>
      <c r="P7" s="105">
        <f t="shared" si="1"/>
        <v>28</v>
      </c>
      <c r="Q7" s="17"/>
      <c r="T7" s="39"/>
      <c r="U7" s="70"/>
      <c r="V7" s="40"/>
    </row>
    <row r="8" spans="1:22">
      <c r="A8" s="18">
        <v>6</v>
      </c>
      <c r="B8" s="18" t="s">
        <v>17</v>
      </c>
      <c r="C8" s="18">
        <f>RoseSerieA!L3</f>
        <v>0</v>
      </c>
      <c r="D8" s="18">
        <v>50</v>
      </c>
      <c r="E8" s="21"/>
      <c r="F8" s="17"/>
      <c r="G8" s="17"/>
      <c r="H8" s="17"/>
      <c r="I8" s="17"/>
      <c r="J8" s="17"/>
      <c r="K8" s="21">
        <f>SvincoliA!$L$12</f>
        <v>0</v>
      </c>
      <c r="L8" s="22">
        <f>SvincoliA!L24</f>
        <v>0</v>
      </c>
      <c r="M8" s="21">
        <f>SvincoliA!$L$37</f>
        <v>0</v>
      </c>
      <c r="N8" s="23">
        <f>SvincoliA!$L$48</f>
        <v>0</v>
      </c>
      <c r="O8" s="25">
        <f t="shared" si="0"/>
        <v>50</v>
      </c>
      <c r="P8" s="105">
        <f t="shared" si="1"/>
        <v>16</v>
      </c>
      <c r="Q8" s="17"/>
      <c r="T8" s="21"/>
      <c r="U8" s="71"/>
      <c r="V8" s="41"/>
    </row>
    <row r="9" spans="1:22" ht="16" thickBot="1">
      <c r="A9" s="18">
        <v>7</v>
      </c>
      <c r="B9" s="18" t="s">
        <v>6</v>
      </c>
      <c r="C9" s="18">
        <f>RoseSerieA!N3</f>
        <v>2</v>
      </c>
      <c r="D9" s="18">
        <v>50</v>
      </c>
      <c r="E9" s="21"/>
      <c r="F9" s="17"/>
      <c r="G9" s="17"/>
      <c r="H9" s="17"/>
      <c r="I9" s="17"/>
      <c r="J9" s="17"/>
      <c r="K9" s="21">
        <f>SvincoliA!$N$12</f>
        <v>0</v>
      </c>
      <c r="L9" s="22">
        <f>SvincoliA!N24</f>
        <v>0</v>
      </c>
      <c r="M9" s="21">
        <f>SvincoliA!$N$37</f>
        <v>0</v>
      </c>
      <c r="N9" s="23">
        <f>SvincoliA!$N$48</f>
        <v>0</v>
      </c>
      <c r="O9" s="25">
        <f t="shared" si="0"/>
        <v>52</v>
      </c>
      <c r="P9" s="105">
        <f t="shared" si="1"/>
        <v>17</v>
      </c>
      <c r="Q9" s="17"/>
      <c r="T9" s="31"/>
      <c r="U9" s="72"/>
      <c r="V9" s="55"/>
    </row>
    <row r="10" spans="1:22" ht="16" thickBot="1">
      <c r="A10" s="18">
        <v>8</v>
      </c>
      <c r="B10" s="18" t="s">
        <v>100</v>
      </c>
      <c r="C10" s="18">
        <f>RoseSerieA!P3</f>
        <v>5</v>
      </c>
      <c r="D10" s="18">
        <v>50</v>
      </c>
      <c r="E10" s="21"/>
      <c r="F10" s="17"/>
      <c r="G10" s="17"/>
      <c r="H10" s="17"/>
      <c r="I10" s="17"/>
      <c r="J10" s="17"/>
      <c r="K10" s="21">
        <f>SvincoliA!$P$12</f>
        <v>0</v>
      </c>
      <c r="L10" s="22">
        <f>SvincoliA!P24</f>
        <v>0</v>
      </c>
      <c r="M10" s="21">
        <f>SvincoliA!$P$37</f>
        <v>0</v>
      </c>
      <c r="N10" s="23">
        <f>SvincoliA!$P$48</f>
        <v>0</v>
      </c>
      <c r="O10" s="25">
        <f t="shared" si="0"/>
        <v>55</v>
      </c>
      <c r="P10" s="105">
        <f t="shared" si="1"/>
        <v>18</v>
      </c>
      <c r="Q10" s="17"/>
      <c r="T10" s="39"/>
      <c r="U10" s="70"/>
      <c r="V10" s="40"/>
    </row>
    <row r="11" spans="1:22">
      <c r="A11" s="18">
        <v>9</v>
      </c>
      <c r="B11" s="18" t="s">
        <v>52</v>
      </c>
      <c r="C11" s="18">
        <f>RoseSerieA!R3</f>
        <v>6</v>
      </c>
      <c r="D11" s="18">
        <v>50</v>
      </c>
      <c r="E11" s="21"/>
      <c r="F11" s="17"/>
      <c r="G11" s="17"/>
      <c r="H11" s="17"/>
      <c r="I11" s="17"/>
      <c r="J11" s="17"/>
      <c r="K11" s="21">
        <f>SvincoliA!$R$12</f>
        <v>0</v>
      </c>
      <c r="L11" s="22">
        <f>SvincoliA!R24</f>
        <v>0</v>
      </c>
      <c r="M11" s="21">
        <f>SvincoliA!$R$37</f>
        <v>0</v>
      </c>
      <c r="N11" s="23">
        <f>SvincoliA!$R$48</f>
        <v>0</v>
      </c>
      <c r="O11" s="25">
        <f t="shared" si="0"/>
        <v>56</v>
      </c>
      <c r="P11" s="105">
        <f t="shared" si="1"/>
        <v>18</v>
      </c>
      <c r="Q11" s="17"/>
      <c r="T11" s="21"/>
      <c r="U11" s="71"/>
      <c r="V11" s="41"/>
    </row>
    <row r="12" spans="1:22" ht="16" thickBot="1">
      <c r="A12" s="30">
        <v>10</v>
      </c>
      <c r="B12" s="30" t="s">
        <v>16</v>
      </c>
      <c r="C12" s="30">
        <f>RoseSerieA!T3</f>
        <v>26</v>
      </c>
      <c r="D12" s="30">
        <v>50</v>
      </c>
      <c r="E12" s="31"/>
      <c r="F12" s="32"/>
      <c r="G12" s="32"/>
      <c r="H12" s="32"/>
      <c r="I12" s="32"/>
      <c r="J12" s="32"/>
      <c r="K12" s="31">
        <f>SvincoliA!$T$12</f>
        <v>0</v>
      </c>
      <c r="L12" s="33">
        <f>SvincoliA!T24</f>
        <v>0</v>
      </c>
      <c r="M12" s="31">
        <f>SvincoliA!$T$37</f>
        <v>0</v>
      </c>
      <c r="N12" s="36">
        <f>SvincoliA!$T$48</f>
        <v>0</v>
      </c>
      <c r="O12" s="37">
        <f t="shared" si="0"/>
        <v>76</v>
      </c>
      <c r="P12" s="106">
        <f t="shared" si="1"/>
        <v>25</v>
      </c>
      <c r="Q12" s="17"/>
      <c r="T12" s="31"/>
      <c r="U12" s="72"/>
      <c r="V12" s="55"/>
    </row>
    <row r="13" spans="1:22" ht="15" customHeight="1" thickBot="1">
      <c r="T13" s="39"/>
      <c r="U13" s="70"/>
      <c r="V13" s="40"/>
    </row>
    <row r="14" spans="1:22" ht="15" customHeight="1">
      <c r="T14" s="21"/>
      <c r="U14" s="71"/>
      <c r="V14" s="41"/>
    </row>
    <row r="15" spans="1:22" ht="15" customHeight="1" thickBot="1">
      <c r="T15" s="31"/>
      <c r="U15" s="72"/>
      <c r="V15" s="55"/>
    </row>
    <row r="16" spans="1:22" ht="15" customHeight="1" thickBot="1">
      <c r="B16" s="97"/>
      <c r="T16" s="39"/>
      <c r="U16" s="70"/>
      <c r="V16" s="40"/>
    </row>
    <row r="17" spans="2:22" ht="15" customHeight="1">
      <c r="B17" s="97"/>
      <c r="T17" s="21"/>
      <c r="U17" s="71"/>
      <c r="V17" s="41"/>
    </row>
    <row r="18" spans="2:22" ht="15" customHeight="1" thickBot="1">
      <c r="B18" s="97"/>
      <c r="T18" s="31"/>
      <c r="U18" s="72"/>
      <c r="V18" s="55"/>
    </row>
    <row r="19" spans="2:22" ht="15" customHeight="1" thickBot="1">
      <c r="B19" s="97"/>
      <c r="T19" s="39"/>
      <c r="U19" s="70"/>
      <c r="V19" s="40"/>
    </row>
    <row r="20" spans="2:22" ht="15" customHeight="1">
      <c r="B20" s="97"/>
      <c r="T20" s="21"/>
      <c r="U20" s="71"/>
      <c r="V20" s="41"/>
    </row>
    <row r="21" spans="2:22" ht="15" customHeight="1" thickBot="1">
      <c r="B21" s="97"/>
      <c r="T21" s="31"/>
      <c r="U21" s="72"/>
      <c r="V21" s="55"/>
    </row>
    <row r="22" spans="2:22" ht="15" customHeight="1" thickBot="1">
      <c r="B22" s="97"/>
      <c r="T22" s="39"/>
      <c r="U22" s="70"/>
      <c r="V22" s="40"/>
    </row>
    <row r="23" spans="2:22" ht="15" customHeight="1">
      <c r="B23" s="97"/>
      <c r="T23" s="21"/>
      <c r="U23" s="71"/>
      <c r="V23" s="41"/>
    </row>
    <row r="24" spans="2:22" ht="15" customHeight="1" thickBot="1">
      <c r="T24" s="31"/>
      <c r="U24" s="72"/>
      <c r="V24" s="55"/>
    </row>
    <row r="25" spans="2:22" ht="15" customHeight="1" thickBot="1">
      <c r="T25" s="39"/>
      <c r="U25" s="70"/>
      <c r="V25" s="40"/>
    </row>
    <row r="26" spans="2:22" ht="15" customHeight="1">
      <c r="T26" s="21"/>
      <c r="U26" s="71"/>
      <c r="V26" s="41"/>
    </row>
    <row r="27" spans="2:22" ht="15" customHeight="1" thickBot="1">
      <c r="T27" s="31"/>
      <c r="U27" s="72"/>
      <c r="V27" s="55"/>
    </row>
    <row r="28" spans="2:22" ht="15" customHeight="1" thickBot="1">
      <c r="T28" s="39"/>
      <c r="U28" s="70"/>
      <c r="V28" s="40"/>
    </row>
    <row r="29" spans="2:22" ht="15" customHeight="1">
      <c r="T29" s="21" t="s">
        <v>93</v>
      </c>
      <c r="U29" s="71"/>
      <c r="V29" s="41">
        <v>6</v>
      </c>
    </row>
    <row r="30" spans="2:22" ht="15" customHeight="1" thickBot="1">
      <c r="T30" s="31"/>
      <c r="U30" s="72"/>
      <c r="V30" s="55"/>
    </row>
  </sheetData>
  <mergeCells count="12">
    <mergeCell ref="T1:V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" activePane="bottomLeft" state="frozen"/>
      <selection pane="bottomLeft" activeCell="J29" sqref="J29"/>
    </sheetView>
  </sheetViews>
  <sheetFormatPr baseColWidth="10" defaultColWidth="13.33203125" defaultRowHeight="15" customHeight="1" x14ac:dyDescent="0"/>
  <cols>
    <col min="1" max="1" width="11.6640625" bestFit="1" customWidth="1"/>
    <col min="2" max="2" width="3.1640625" bestFit="1" customWidth="1"/>
    <col min="3" max="3" width="11" bestFit="1" customWidth="1"/>
    <col min="4" max="4" width="4.1640625" bestFit="1" customWidth="1"/>
    <col min="5" max="5" width="10.83203125" bestFit="1" customWidth="1"/>
    <col min="6" max="6" width="3.1640625" bestFit="1" customWidth="1"/>
    <col min="7" max="7" width="10.1640625" bestFit="1" customWidth="1"/>
    <col min="8" max="8" width="4.1640625" bestFit="1" customWidth="1"/>
    <col min="9" max="9" width="10" bestFit="1" customWidth="1"/>
    <col min="10" max="10" width="3.1640625" bestFit="1" customWidth="1"/>
    <col min="11" max="11" width="10.33203125" bestFit="1" customWidth="1"/>
    <col min="12" max="12" width="3.1640625" bestFit="1" customWidth="1"/>
    <col min="13" max="13" width="9.6640625" bestFit="1" customWidth="1"/>
    <col min="14" max="14" width="3.1640625" bestFit="1" customWidth="1"/>
    <col min="15" max="15" width="10" bestFit="1" customWidth="1"/>
    <col min="16" max="16" width="3.1640625" bestFit="1" customWidth="1"/>
    <col min="17" max="17" width="10.1640625" bestFit="1" customWidth="1"/>
    <col min="18" max="18" width="3.1640625" bestFit="1" customWidth="1"/>
    <col min="19" max="19" width="10.33203125" bestFit="1" customWidth="1"/>
    <col min="20" max="20" width="3.1640625" bestFit="1" customWidth="1"/>
    <col min="21" max="21" width="7.83203125" bestFit="1" customWidth="1"/>
    <col min="22" max="22" width="9.83203125" bestFit="1" customWidth="1"/>
    <col min="23" max="24" width="6.83203125" customWidth="1"/>
  </cols>
  <sheetData>
    <row r="1" spans="1:22" ht="16" thickBot="1">
      <c r="A1" s="193" t="s">
        <v>1</v>
      </c>
      <c r="B1" s="194"/>
      <c r="C1" s="193" t="s">
        <v>53</v>
      </c>
      <c r="D1" s="194"/>
      <c r="E1" s="193" t="s">
        <v>15</v>
      </c>
      <c r="F1" s="195"/>
      <c r="G1" s="193" t="s">
        <v>14</v>
      </c>
      <c r="H1" s="194"/>
      <c r="I1" s="196" t="s">
        <v>12</v>
      </c>
      <c r="J1" s="197"/>
      <c r="K1" s="196" t="s">
        <v>17</v>
      </c>
      <c r="L1" s="197"/>
      <c r="M1" s="196" t="s">
        <v>6</v>
      </c>
      <c r="N1" s="197"/>
      <c r="O1" s="198" t="s">
        <v>100</v>
      </c>
      <c r="P1" s="197"/>
      <c r="Q1" s="196" t="s">
        <v>101</v>
      </c>
      <c r="R1" s="197"/>
      <c r="S1" s="196" t="s">
        <v>16</v>
      </c>
      <c r="T1" s="197"/>
      <c r="U1" s="215" t="s">
        <v>19</v>
      </c>
      <c r="V1" s="213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2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2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2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2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2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2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2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2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2"/>
    </row>
    <row r="11" spans="1:22" ht="16" thickBot="1">
      <c r="U11" s="208"/>
      <c r="V11" s="212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2"/>
    </row>
    <row r="13" spans="1:22" ht="16" thickBot="1">
      <c r="U13" s="2"/>
      <c r="V13" s="212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127"/>
      <c r="T14" s="128"/>
      <c r="U14" s="216" t="s">
        <v>24</v>
      </c>
      <c r="V14" s="212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26"/>
      <c r="S15" s="129"/>
      <c r="T15" s="130"/>
      <c r="U15" s="217"/>
      <c r="V15" s="212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26"/>
      <c r="S16" s="129"/>
      <c r="T16" s="130"/>
      <c r="U16" s="217"/>
      <c r="V16" s="212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26"/>
      <c r="S17" s="129"/>
      <c r="T17" s="130"/>
      <c r="U17" s="217"/>
      <c r="V17" s="212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26"/>
      <c r="S18" s="129"/>
      <c r="T18" s="130"/>
      <c r="U18" s="217"/>
      <c r="V18" s="212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26"/>
      <c r="S19" s="129"/>
      <c r="T19" s="130"/>
      <c r="U19" s="217"/>
      <c r="V19" s="212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26"/>
      <c r="S20" s="129"/>
      <c r="T20" s="130"/>
      <c r="U20" s="217"/>
      <c r="V20" s="212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26"/>
      <c r="S21" s="129"/>
      <c r="T21" s="130"/>
      <c r="U21" s="217"/>
      <c r="V21" s="212"/>
    </row>
    <row r="22" spans="1:22" ht="16" thickBot="1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4"/>
      <c r="S22" s="131"/>
      <c r="T22" s="132"/>
      <c r="U22" s="217"/>
      <c r="V22" s="212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2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2"/>
    </row>
    <row r="25" spans="1:22" ht="16" thickBot="1">
      <c r="A25" s="35"/>
      <c r="B25" s="35">
        <f>'Serie A'!O3</f>
        <v>63</v>
      </c>
      <c r="C25" s="35"/>
      <c r="D25" s="35">
        <f>'Serie A'!O4</f>
        <v>57</v>
      </c>
      <c r="E25" s="35"/>
      <c r="F25" s="35">
        <f>'Serie A'!O5</f>
        <v>51</v>
      </c>
      <c r="G25" s="35"/>
      <c r="H25" s="35">
        <f>'Serie A'!O6</f>
        <v>58</v>
      </c>
      <c r="I25" s="35"/>
      <c r="J25" s="35">
        <f>'Serie A'!O7</f>
        <v>84</v>
      </c>
      <c r="K25" s="35"/>
      <c r="L25" s="35">
        <f>'Serie A'!O8</f>
        <v>50</v>
      </c>
      <c r="M25" s="35"/>
      <c r="N25" s="35">
        <f>'Serie A'!O9</f>
        <v>52</v>
      </c>
      <c r="O25" s="35"/>
      <c r="P25" s="35">
        <f>'Serie A'!O10</f>
        <v>55</v>
      </c>
      <c r="Q25" s="35"/>
      <c r="R25" s="35">
        <f>'Serie A'!O11</f>
        <v>56</v>
      </c>
      <c r="S25" s="35"/>
      <c r="T25" s="35">
        <f>'Serie A'!O12</f>
        <v>76</v>
      </c>
      <c r="U25" s="211" t="s">
        <v>32</v>
      </c>
      <c r="V25" s="212"/>
    </row>
    <row r="26" spans="1:22" ht="15.75" customHeight="1" thickBot="1">
      <c r="A26" s="193"/>
      <c r="B26" s="194"/>
      <c r="C26" s="193"/>
      <c r="D26" s="194"/>
      <c r="E26" s="193"/>
      <c r="F26" s="194"/>
      <c r="G26" s="196"/>
      <c r="H26" s="197"/>
      <c r="I26" s="196"/>
      <c r="J26" s="197"/>
      <c r="K26" s="196"/>
      <c r="L26" s="197"/>
      <c r="M26" s="196"/>
      <c r="N26" s="197"/>
      <c r="O26" s="209"/>
      <c r="P26" s="204"/>
      <c r="Q26" s="196"/>
      <c r="R26" s="210"/>
      <c r="S26" s="209"/>
      <c r="T26" s="203"/>
      <c r="U26" s="219" t="s">
        <v>19</v>
      </c>
      <c r="V26" s="214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2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2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2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2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2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2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2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2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2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2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2"/>
    </row>
    <row r="38" spans="1:22" ht="16" thickBot="1">
      <c r="U38" s="2"/>
      <c r="V38" s="212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18" t="s">
        <v>24</v>
      </c>
      <c r="V39" s="212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08"/>
      <c r="V40" s="212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08"/>
      <c r="V41" s="212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08"/>
      <c r="V42" s="212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08"/>
      <c r="V43" s="212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08"/>
      <c r="V44" s="212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08"/>
      <c r="V45" s="212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08"/>
      <c r="V46" s="212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08"/>
      <c r="V47" s="212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2"/>
    </row>
    <row r="49" spans="1:22" ht="16" thickBot="1">
      <c r="A49" s="43"/>
      <c r="B49" s="44">
        <f>B25</f>
        <v>63</v>
      </c>
      <c r="C49" s="44"/>
      <c r="D49" s="44">
        <f>D25</f>
        <v>57</v>
      </c>
      <c r="E49" s="44"/>
      <c r="F49" s="44">
        <f>F25</f>
        <v>51</v>
      </c>
      <c r="G49" s="44"/>
      <c r="H49" s="44">
        <f>H25</f>
        <v>58</v>
      </c>
      <c r="I49" s="44"/>
      <c r="J49" s="44">
        <f>J25</f>
        <v>84</v>
      </c>
      <c r="K49" s="44"/>
      <c r="L49" s="44">
        <f>L25</f>
        <v>50</v>
      </c>
      <c r="M49" s="44"/>
      <c r="N49" s="44">
        <f>N25</f>
        <v>52</v>
      </c>
      <c r="O49" s="44"/>
      <c r="P49" s="44">
        <f>P25</f>
        <v>55</v>
      </c>
      <c r="Q49" s="44"/>
      <c r="R49" s="44">
        <f>R25</f>
        <v>56</v>
      </c>
      <c r="S49" s="44"/>
      <c r="T49" s="45">
        <f>T25</f>
        <v>76</v>
      </c>
      <c r="U49" s="211" t="s">
        <v>32</v>
      </c>
      <c r="V49" s="212"/>
    </row>
  </sheetData>
  <mergeCells count="28"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  <mergeCell ref="A26:B26"/>
    <mergeCell ref="C26:D26"/>
    <mergeCell ref="E26:F26"/>
    <mergeCell ref="G26:H26"/>
    <mergeCell ref="I26:J26"/>
    <mergeCell ref="A1:B1"/>
    <mergeCell ref="C1:D1"/>
    <mergeCell ref="E1:F1"/>
    <mergeCell ref="G1:H1"/>
    <mergeCell ref="I1:J1"/>
    <mergeCell ref="Q1:R1"/>
    <mergeCell ref="O26:P26"/>
    <mergeCell ref="Q26:R26"/>
    <mergeCell ref="O1:P1"/>
    <mergeCell ref="K1:L1"/>
    <mergeCell ref="M1:N1"/>
    <mergeCell ref="K26:L26"/>
    <mergeCell ref="M26:N2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V1" sqref="V1:W8"/>
    </sheetView>
  </sheetViews>
  <sheetFormatPr baseColWidth="10" defaultColWidth="13.33203125" defaultRowHeight="15" customHeight="1" x14ac:dyDescent="0"/>
  <cols>
    <col min="1" max="1" width="11.1640625" bestFit="1" customWidth="1"/>
    <col min="2" max="2" width="4.1640625" bestFit="1" customWidth="1"/>
    <col min="3" max="3" width="10.6640625" bestFit="1" customWidth="1"/>
    <col min="4" max="4" width="3.1640625" bestFit="1" customWidth="1"/>
    <col min="5" max="5" width="11.5" bestFit="1" customWidth="1"/>
    <col min="6" max="6" width="4.1640625" bestFit="1" customWidth="1"/>
    <col min="7" max="7" width="11" bestFit="1" customWidth="1"/>
    <col min="8" max="8" width="4.1640625" bestFit="1" customWidth="1"/>
    <col min="9" max="9" width="11.5" bestFit="1" customWidth="1"/>
    <col min="10" max="10" width="4.1640625" bestFit="1" customWidth="1"/>
    <col min="11" max="11" width="11" bestFit="1" customWidth="1"/>
    <col min="12" max="12" width="4.1640625" bestFit="1" customWidth="1"/>
    <col min="13" max="13" width="15" bestFit="1" customWidth="1"/>
    <col min="14" max="14" width="3.1640625" bestFit="1" customWidth="1"/>
    <col min="15" max="15" width="13.83203125" bestFit="1" customWidth="1"/>
    <col min="16" max="16" width="3.1640625" bestFit="1" customWidth="1"/>
    <col min="17" max="17" width="11.6640625" bestFit="1" customWidth="1"/>
    <col min="18" max="18" width="3.1640625" bestFit="1" customWidth="1"/>
    <col min="19" max="19" width="12.1640625" bestFit="1" customWidth="1"/>
    <col min="20" max="20" width="4.1640625" bestFit="1" customWidth="1"/>
    <col min="21" max="23" width="6.83203125" customWidth="1"/>
  </cols>
  <sheetData>
    <row r="1" spans="1:24" ht="15.75" customHeight="1" thickBot="1">
      <c r="A1" s="193" t="s">
        <v>1</v>
      </c>
      <c r="B1" s="194"/>
      <c r="C1" s="193" t="s">
        <v>53</v>
      </c>
      <c r="D1" s="194"/>
      <c r="E1" s="193" t="s">
        <v>15</v>
      </c>
      <c r="F1" s="195"/>
      <c r="G1" s="193" t="s">
        <v>14</v>
      </c>
      <c r="H1" s="194"/>
      <c r="I1" s="196" t="s">
        <v>12</v>
      </c>
      <c r="J1" s="197"/>
      <c r="K1" s="196" t="s">
        <v>17</v>
      </c>
      <c r="L1" s="197"/>
      <c r="M1" s="196" t="s">
        <v>6</v>
      </c>
      <c r="N1" s="197"/>
      <c r="O1" s="198" t="s">
        <v>100</v>
      </c>
      <c r="P1" s="197"/>
      <c r="Q1" s="196" t="s">
        <v>101</v>
      </c>
      <c r="R1" s="197"/>
      <c r="S1" s="196" t="s">
        <v>16</v>
      </c>
      <c r="T1" s="197"/>
      <c r="U1" s="2"/>
      <c r="V1" s="107"/>
      <c r="W1" s="2" t="s">
        <v>96</v>
      </c>
    </row>
    <row r="2" spans="1:24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12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4" ht="15.75" customHeight="1" thickBot="1">
      <c r="A3" s="9"/>
      <c r="B3" s="7"/>
      <c r="C3" s="9"/>
      <c r="D3" s="7"/>
      <c r="E3" s="9"/>
      <c r="F3" s="7"/>
      <c r="G3" s="9"/>
      <c r="H3" s="7"/>
      <c r="I3" s="9"/>
      <c r="J3" s="7"/>
      <c r="K3" s="9"/>
      <c r="L3" s="7"/>
      <c r="M3" s="9"/>
      <c r="N3" s="7"/>
      <c r="O3" s="9"/>
      <c r="P3" s="7"/>
      <c r="Q3" s="9"/>
      <c r="R3" s="7"/>
      <c r="S3" s="9"/>
      <c r="T3" s="7"/>
      <c r="U3" s="2"/>
      <c r="V3" s="115"/>
      <c r="W3" s="2" t="s">
        <v>99</v>
      </c>
    </row>
    <row r="4" spans="1:24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4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4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4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4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4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</row>
    <row r="10" spans="1:24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</row>
    <row r="11" spans="1:24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88"/>
      <c r="W11" s="99"/>
      <c r="X11" s="88"/>
    </row>
    <row r="12" spans="1:24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58"/>
      <c r="W12" s="99"/>
      <c r="X12" s="58"/>
    </row>
    <row r="13" spans="1:24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58"/>
      <c r="W13" s="99"/>
      <c r="X13" s="61"/>
    </row>
    <row r="14" spans="1:24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88"/>
      <c r="W14" s="99"/>
      <c r="X14" s="88"/>
    </row>
    <row r="15" spans="1:24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58"/>
      <c r="W15" s="99"/>
      <c r="X15" s="58"/>
    </row>
    <row r="16" spans="1:24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58"/>
      <c r="W16" s="99"/>
      <c r="X16" s="61"/>
    </row>
    <row r="17" spans="1:24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88"/>
      <c r="W17" s="99"/>
      <c r="X17" s="88"/>
    </row>
    <row r="18" spans="1:24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58"/>
      <c r="W18" s="99"/>
      <c r="X18" s="58"/>
    </row>
    <row r="19" spans="1:24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58"/>
      <c r="W19" s="99"/>
      <c r="X19" s="61"/>
    </row>
    <row r="20" spans="1:24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88"/>
      <c r="W20" s="99"/>
      <c r="X20" s="88"/>
    </row>
    <row r="21" spans="1:24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58"/>
      <c r="W21" s="99"/>
      <c r="X21" s="58"/>
    </row>
    <row r="22" spans="1:24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58"/>
      <c r="W22" s="99"/>
      <c r="X22" s="61"/>
    </row>
    <row r="23" spans="1:24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88"/>
      <c r="W23" s="99"/>
      <c r="X23" s="88"/>
    </row>
    <row r="24" spans="1:24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58"/>
      <c r="W24" s="99"/>
      <c r="X24" s="58"/>
    </row>
    <row r="25" spans="1:24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58"/>
      <c r="W25" s="99"/>
      <c r="X25" s="61"/>
    </row>
    <row r="26" spans="1:24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88"/>
      <c r="W26" s="99"/>
      <c r="X26" s="88"/>
    </row>
    <row r="27" spans="1:24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58"/>
      <c r="W27" s="99"/>
      <c r="X27" s="58"/>
    </row>
    <row r="28" spans="1:24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58"/>
      <c r="W28" s="99"/>
      <c r="X28" s="61"/>
    </row>
    <row r="29" spans="1:24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88"/>
      <c r="W29" s="99"/>
      <c r="X29" s="88"/>
    </row>
    <row r="30" spans="1:24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58"/>
      <c r="W30" s="99"/>
      <c r="X30" s="58"/>
    </row>
    <row r="31" spans="1:24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58"/>
      <c r="W31" s="99"/>
      <c r="X31" s="61"/>
    </row>
    <row r="32" spans="1:24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88"/>
      <c r="W32" s="99"/>
      <c r="X32" s="88"/>
    </row>
    <row r="33" spans="1:2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58"/>
      <c r="W33" s="99"/>
      <c r="X33" s="58"/>
    </row>
    <row r="34" spans="1:24">
      <c r="A34" s="96"/>
      <c r="B34" s="96"/>
      <c r="C34" s="2"/>
      <c r="D34" s="2"/>
      <c r="E34" s="2"/>
      <c r="F34" s="2"/>
      <c r="G34" s="96"/>
      <c r="H34" s="96"/>
      <c r="I34" s="2"/>
      <c r="J34" s="2"/>
      <c r="K34" s="2"/>
      <c r="L34" s="2"/>
      <c r="M34" s="2"/>
      <c r="N34" s="2"/>
      <c r="O34" s="96"/>
      <c r="P34" s="96"/>
      <c r="Q34" s="96"/>
      <c r="R34" s="2"/>
      <c r="S34" s="96"/>
      <c r="T34" s="96"/>
      <c r="U34" s="2"/>
      <c r="V34" s="58"/>
      <c r="W34" s="99"/>
      <c r="X34" s="61"/>
    </row>
    <row r="35" spans="1:24">
      <c r="A35" s="96"/>
      <c r="B35" s="96"/>
      <c r="C35" s="2"/>
      <c r="D35" s="2"/>
      <c r="E35" s="2"/>
      <c r="F35" s="2"/>
      <c r="G35" s="96"/>
      <c r="H35" s="2"/>
      <c r="I35" s="2"/>
      <c r="J35" s="2"/>
      <c r="K35" s="2"/>
      <c r="L35" s="2"/>
      <c r="M35" s="2"/>
      <c r="N35" s="2"/>
      <c r="Q35" s="88"/>
      <c r="R35" s="88"/>
      <c r="S35" s="2"/>
      <c r="T35" s="2"/>
      <c r="U35" s="2"/>
      <c r="V35" s="88"/>
      <c r="W35" s="99"/>
      <c r="X35" s="88"/>
    </row>
    <row r="36" spans="1:24">
      <c r="A36" s="96"/>
      <c r="B36" s="96"/>
      <c r="C36" s="2"/>
      <c r="D36" s="2"/>
      <c r="E36" s="2"/>
      <c r="F36" s="2"/>
      <c r="G36" s="96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58"/>
      <c r="W36" s="99"/>
      <c r="X36" s="58"/>
    </row>
    <row r="37" spans="1:2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58"/>
      <c r="W37" s="99"/>
      <c r="X37" s="61"/>
    </row>
    <row r="38" spans="1:2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88"/>
      <c r="W38" s="88"/>
      <c r="X38" s="87"/>
    </row>
    <row r="39" spans="1:2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88"/>
      <c r="W39" s="88"/>
      <c r="X39" s="87"/>
    </row>
    <row r="40" spans="1:2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B32" sqref="B32"/>
    </sheetView>
  </sheetViews>
  <sheetFormatPr baseColWidth="10" defaultColWidth="13.33203125" defaultRowHeight="15" customHeight="1" x14ac:dyDescent="0"/>
  <cols>
    <col min="1" max="1" width="8.5" bestFit="1" customWidth="1"/>
    <col min="2" max="2" width="6.83203125" customWidth="1"/>
    <col min="3" max="3" width="12" bestFit="1" customWidth="1"/>
    <col min="4" max="4" width="6.83203125" customWidth="1"/>
    <col min="5" max="5" width="15" bestFit="1" customWidth="1"/>
    <col min="6" max="6" width="6.83203125" customWidth="1"/>
    <col min="7" max="7" width="9.6640625" bestFit="1" customWidth="1"/>
    <col min="8" max="8" width="6.83203125" customWidth="1"/>
    <col min="9" max="9" width="15.33203125" bestFit="1" customWidth="1"/>
    <col min="10" max="10" width="6.83203125" customWidth="1"/>
    <col min="11" max="11" width="10.83203125" bestFit="1" customWidth="1"/>
    <col min="12" max="12" width="6.83203125" customWidth="1"/>
    <col min="13" max="13" width="13.33203125" customWidth="1"/>
    <col min="14" max="14" width="6.83203125" customWidth="1"/>
    <col min="15" max="15" width="12.33203125" bestFit="1" customWidth="1"/>
    <col min="16" max="16" width="6.83203125" customWidth="1"/>
    <col min="17" max="17" width="14.83203125" bestFit="1" customWidth="1"/>
    <col min="18" max="18" width="6.83203125" customWidth="1"/>
    <col min="19" max="19" width="10.33203125" bestFit="1" customWidth="1"/>
    <col min="20" max="26" width="6.83203125" customWidth="1"/>
  </cols>
  <sheetData>
    <row r="1" spans="1:26" ht="15.75" customHeight="1" thickBot="1">
      <c r="A1" s="193" t="s">
        <v>1</v>
      </c>
      <c r="B1" s="194"/>
      <c r="C1" s="193" t="s">
        <v>53</v>
      </c>
      <c r="D1" s="194"/>
      <c r="E1" s="193" t="s">
        <v>15</v>
      </c>
      <c r="F1" s="195"/>
      <c r="G1" s="193" t="s">
        <v>14</v>
      </c>
      <c r="H1" s="194"/>
      <c r="I1" s="196" t="s">
        <v>12</v>
      </c>
      <c r="J1" s="197"/>
      <c r="K1" s="196" t="s">
        <v>17</v>
      </c>
      <c r="L1" s="197"/>
      <c r="M1" s="196" t="s">
        <v>6</v>
      </c>
      <c r="N1" s="197"/>
      <c r="O1" s="198" t="s">
        <v>100</v>
      </c>
      <c r="P1" s="197"/>
      <c r="Q1" s="196" t="s">
        <v>101</v>
      </c>
      <c r="R1" s="197"/>
      <c r="S1" s="196" t="s">
        <v>16</v>
      </c>
      <c r="T1" s="197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>
        <v>516</v>
      </c>
      <c r="C2" s="6" t="s">
        <v>18</v>
      </c>
      <c r="D2" s="7">
        <v>500</v>
      </c>
      <c r="E2" s="6" t="s">
        <v>18</v>
      </c>
      <c r="F2" s="7">
        <v>500</v>
      </c>
      <c r="G2" s="6" t="s">
        <v>12</v>
      </c>
      <c r="H2" s="7">
        <v>512</v>
      </c>
      <c r="I2" s="6" t="s">
        <v>18</v>
      </c>
      <c r="J2" s="7">
        <v>503</v>
      </c>
      <c r="K2" s="6" t="s">
        <v>18</v>
      </c>
      <c r="L2" s="7">
        <v>508</v>
      </c>
      <c r="M2" s="6" t="s">
        <v>18</v>
      </c>
      <c r="N2" s="7">
        <v>500</v>
      </c>
      <c r="O2" s="6" t="s">
        <v>18</v>
      </c>
      <c r="P2" s="7">
        <v>503</v>
      </c>
      <c r="Q2" s="6" t="s">
        <v>18</v>
      </c>
      <c r="R2" s="7">
        <v>500</v>
      </c>
      <c r="S2" s="6" t="s">
        <v>18</v>
      </c>
      <c r="T2" s="7">
        <v>508</v>
      </c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>
        <f>+B2-B7-B16-B25-B32</f>
        <v>13</v>
      </c>
      <c r="C3" s="9" t="s">
        <v>22</v>
      </c>
      <c r="D3" s="7">
        <f>+D2-D7-D16-D25-D32</f>
        <v>7</v>
      </c>
      <c r="E3" s="9" t="s">
        <v>22</v>
      </c>
      <c r="F3" s="7">
        <f>+F2-F7-F16-F25-F32</f>
        <v>1</v>
      </c>
      <c r="G3" s="9" t="s">
        <v>22</v>
      </c>
      <c r="H3" s="7">
        <f>+H2-H7-H16-H25-H32</f>
        <v>8</v>
      </c>
      <c r="I3" s="9" t="s">
        <v>22</v>
      </c>
      <c r="J3" s="7">
        <f>+J2-J7-J16-J25-J32</f>
        <v>34</v>
      </c>
      <c r="K3" s="9" t="s">
        <v>22</v>
      </c>
      <c r="L3" s="7">
        <f>+L2-L7-L16-L25-L32</f>
        <v>0</v>
      </c>
      <c r="M3" s="9" t="s">
        <v>22</v>
      </c>
      <c r="N3" s="7">
        <f>+N2-N7-N16-N25-N32</f>
        <v>2</v>
      </c>
      <c r="O3" s="9" t="s">
        <v>22</v>
      </c>
      <c r="P3" s="7">
        <f>+P2-P7-P16-P25-P32</f>
        <v>5</v>
      </c>
      <c r="Q3" s="9" t="s">
        <v>22</v>
      </c>
      <c r="R3" s="7">
        <f>+R2-R7-R16-R25-R32</f>
        <v>6</v>
      </c>
      <c r="S3" s="9" t="s">
        <v>22</v>
      </c>
      <c r="T3" s="7">
        <f>+T2-T7-T16-T25-T32</f>
        <v>26</v>
      </c>
      <c r="U3" s="2"/>
      <c r="V3" s="115"/>
      <c r="W3" s="2" t="s">
        <v>99</v>
      </c>
      <c r="X3" s="2"/>
      <c r="Y3" s="2"/>
      <c r="Z3" s="2"/>
    </row>
    <row r="4" spans="1:26">
      <c r="A4" s="238" t="s">
        <v>133</v>
      </c>
      <c r="B4" s="118">
        <v>41</v>
      </c>
      <c r="C4" s="238" t="s">
        <v>142</v>
      </c>
      <c r="D4" s="118">
        <v>19</v>
      </c>
      <c r="E4" s="238" t="s">
        <v>357</v>
      </c>
      <c r="F4" s="118">
        <v>50</v>
      </c>
      <c r="G4" s="238" t="s">
        <v>145</v>
      </c>
      <c r="H4" s="118">
        <v>10</v>
      </c>
      <c r="I4" s="148" t="s">
        <v>116</v>
      </c>
      <c r="J4" s="148">
        <v>1</v>
      </c>
      <c r="K4" s="148" t="s">
        <v>135</v>
      </c>
      <c r="L4" s="148">
        <v>1</v>
      </c>
      <c r="M4" s="148" t="s">
        <v>143</v>
      </c>
      <c r="N4" s="148">
        <v>1</v>
      </c>
      <c r="O4" s="238" t="s">
        <v>134</v>
      </c>
      <c r="P4" s="118">
        <v>51</v>
      </c>
      <c r="Q4" s="238" t="s">
        <v>129</v>
      </c>
      <c r="R4" s="118">
        <v>50</v>
      </c>
      <c r="S4" s="238" t="s">
        <v>113</v>
      </c>
      <c r="T4" s="118">
        <v>25</v>
      </c>
      <c r="U4" s="2"/>
      <c r="V4" s="145"/>
      <c r="W4" s="97" t="s">
        <v>97</v>
      </c>
      <c r="X4" s="2"/>
      <c r="Y4" s="2"/>
      <c r="Z4" s="2"/>
    </row>
    <row r="5" spans="1:26">
      <c r="A5" s="238" t="s">
        <v>117</v>
      </c>
      <c r="B5" s="120">
        <v>1</v>
      </c>
      <c r="C5" s="238" t="s">
        <v>137</v>
      </c>
      <c r="D5" s="120">
        <v>7</v>
      </c>
      <c r="E5" s="238" t="s">
        <v>139</v>
      </c>
      <c r="F5" s="120">
        <v>1</v>
      </c>
      <c r="G5" s="238" t="s">
        <v>148</v>
      </c>
      <c r="H5" s="120">
        <v>1</v>
      </c>
      <c r="I5" s="238" t="s">
        <v>151</v>
      </c>
      <c r="J5" s="120">
        <v>1</v>
      </c>
      <c r="K5" s="238" t="s">
        <v>146</v>
      </c>
      <c r="L5" s="120">
        <v>1</v>
      </c>
      <c r="M5" s="238" t="s">
        <v>147</v>
      </c>
      <c r="N5" s="120">
        <v>1</v>
      </c>
      <c r="O5" s="238" t="s">
        <v>130</v>
      </c>
      <c r="P5" s="120">
        <v>7</v>
      </c>
      <c r="Q5" s="238" t="s">
        <v>400</v>
      </c>
      <c r="R5" s="120">
        <v>1</v>
      </c>
      <c r="S5" s="238" t="s">
        <v>429</v>
      </c>
      <c r="T5" s="120">
        <v>1</v>
      </c>
      <c r="U5" s="2"/>
      <c r="V5" s="146"/>
      <c r="W5" s="97" t="s">
        <v>97</v>
      </c>
      <c r="X5" s="2"/>
      <c r="Y5" s="2"/>
      <c r="Z5" s="2"/>
    </row>
    <row r="6" spans="1:26" ht="15.75" customHeight="1" thickBot="1">
      <c r="A6" s="121" t="s">
        <v>403</v>
      </c>
      <c r="B6" s="122">
        <v>1</v>
      </c>
      <c r="C6" s="238" t="s">
        <v>144</v>
      </c>
      <c r="D6" s="122">
        <v>2</v>
      </c>
      <c r="E6" s="121" t="s">
        <v>402</v>
      </c>
      <c r="F6" s="122">
        <v>1</v>
      </c>
      <c r="G6" s="238" t="s">
        <v>132</v>
      </c>
      <c r="H6" s="122">
        <v>17</v>
      </c>
      <c r="I6" s="238" t="s">
        <v>136</v>
      </c>
      <c r="J6" s="122">
        <v>14</v>
      </c>
      <c r="K6" s="238" t="s">
        <v>430</v>
      </c>
      <c r="L6" s="122">
        <v>1</v>
      </c>
      <c r="M6" s="121" t="s">
        <v>141</v>
      </c>
      <c r="N6" s="122">
        <v>1</v>
      </c>
      <c r="O6" s="238" t="s">
        <v>140</v>
      </c>
      <c r="P6" s="122">
        <v>1</v>
      </c>
      <c r="Q6" s="121" t="s">
        <v>399</v>
      </c>
      <c r="R6" s="122">
        <v>1</v>
      </c>
      <c r="S6" s="121" t="s">
        <v>154</v>
      </c>
      <c r="T6" s="122">
        <v>1</v>
      </c>
      <c r="U6" s="2"/>
      <c r="V6" s="147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43</v>
      </c>
      <c r="C7" s="14"/>
      <c r="D7" s="26">
        <f>+SUM(D4:D6)</f>
        <v>28</v>
      </c>
      <c r="E7" s="14"/>
      <c r="F7" s="26">
        <f>+SUM(F4:F6)</f>
        <v>52</v>
      </c>
      <c r="G7" s="14"/>
      <c r="H7" s="26">
        <f>+SUM(H4:H6)</f>
        <v>28</v>
      </c>
      <c r="I7" s="14"/>
      <c r="J7" s="26">
        <f>+SUM(J4:J6)</f>
        <v>16</v>
      </c>
      <c r="K7" s="14"/>
      <c r="L7" s="26">
        <f>+SUM(L4:L6)</f>
        <v>3</v>
      </c>
      <c r="M7" s="14"/>
      <c r="N7" s="26">
        <f>+SUM(N4:N6)</f>
        <v>3</v>
      </c>
      <c r="O7" s="14"/>
      <c r="P7" s="26">
        <f>+SUM(P4:P6)</f>
        <v>59</v>
      </c>
      <c r="Q7" s="14"/>
      <c r="R7" s="26">
        <f>+SUM(R4:R6)</f>
        <v>52</v>
      </c>
      <c r="S7" s="14"/>
      <c r="T7" s="26">
        <f>+SUM(T4:T6)</f>
        <v>27</v>
      </c>
      <c r="U7" s="2"/>
      <c r="V7" s="148"/>
      <c r="W7" s="97" t="s">
        <v>97</v>
      </c>
      <c r="X7" s="2"/>
      <c r="Y7" s="2"/>
      <c r="Z7" s="2"/>
    </row>
    <row r="8" spans="1:26">
      <c r="A8" s="148" t="s">
        <v>174</v>
      </c>
      <c r="B8" s="148">
        <v>1</v>
      </c>
      <c r="C8" s="148" t="s">
        <v>208</v>
      </c>
      <c r="D8" s="148">
        <v>1</v>
      </c>
      <c r="E8" s="138" t="s">
        <v>25</v>
      </c>
      <c r="F8" s="139">
        <v>8</v>
      </c>
      <c r="G8" s="143" t="s">
        <v>27</v>
      </c>
      <c r="H8" s="144">
        <v>4</v>
      </c>
      <c r="I8" s="148" t="s">
        <v>161</v>
      </c>
      <c r="J8" s="148">
        <v>3</v>
      </c>
      <c r="K8" s="238" t="s">
        <v>199</v>
      </c>
      <c r="L8" s="123">
        <v>8</v>
      </c>
      <c r="M8" s="238" t="s">
        <v>361</v>
      </c>
      <c r="N8" s="123">
        <v>26</v>
      </c>
      <c r="O8" s="238" t="s">
        <v>186</v>
      </c>
      <c r="P8" s="123">
        <v>4</v>
      </c>
      <c r="Q8" s="148" t="s">
        <v>233</v>
      </c>
      <c r="R8" s="148">
        <v>1</v>
      </c>
      <c r="S8" s="238" t="s">
        <v>159</v>
      </c>
      <c r="T8" s="123">
        <v>26</v>
      </c>
      <c r="U8" s="2"/>
      <c r="V8" s="149"/>
      <c r="W8" s="97" t="s">
        <v>97</v>
      </c>
      <c r="X8" s="2"/>
      <c r="Y8" s="2"/>
      <c r="Z8" s="2"/>
    </row>
    <row r="9" spans="1:26">
      <c r="A9" s="238" t="s">
        <v>197</v>
      </c>
      <c r="B9" s="120">
        <v>10</v>
      </c>
      <c r="C9" s="238" t="s">
        <v>172</v>
      </c>
      <c r="D9" s="120">
        <v>20</v>
      </c>
      <c r="E9" s="238" t="s">
        <v>167</v>
      </c>
      <c r="F9" s="120">
        <v>30</v>
      </c>
      <c r="G9" s="238" t="s">
        <v>60</v>
      </c>
      <c r="H9" s="120">
        <v>6</v>
      </c>
      <c r="I9" s="238" t="s">
        <v>85</v>
      </c>
      <c r="J9" s="120">
        <v>19</v>
      </c>
      <c r="K9" s="238" t="s">
        <v>188</v>
      </c>
      <c r="L9" s="120">
        <v>12</v>
      </c>
      <c r="M9" s="238" t="s">
        <v>201</v>
      </c>
      <c r="N9" s="120">
        <v>2</v>
      </c>
      <c r="O9" s="238" t="s">
        <v>367</v>
      </c>
      <c r="P9" s="120">
        <v>6</v>
      </c>
      <c r="Q9" s="238" t="s">
        <v>158</v>
      </c>
      <c r="R9" s="120">
        <v>19</v>
      </c>
      <c r="S9" s="238" t="s">
        <v>165</v>
      </c>
      <c r="T9" s="120">
        <v>16</v>
      </c>
      <c r="U9" s="2"/>
      <c r="V9" s="2"/>
      <c r="W9" s="2"/>
      <c r="X9" s="2"/>
      <c r="Y9" s="2"/>
      <c r="Z9" s="2"/>
    </row>
    <row r="10" spans="1:26">
      <c r="A10" s="238" t="s">
        <v>409</v>
      </c>
      <c r="B10" s="120">
        <v>8</v>
      </c>
      <c r="C10" s="238" t="s">
        <v>28</v>
      </c>
      <c r="D10" s="120">
        <v>7</v>
      </c>
      <c r="E10" s="238" t="s">
        <v>179</v>
      </c>
      <c r="F10" s="120">
        <v>15</v>
      </c>
      <c r="G10" s="238" t="s">
        <v>412</v>
      </c>
      <c r="H10" s="120">
        <v>10</v>
      </c>
      <c r="I10" s="238" t="s">
        <v>200</v>
      </c>
      <c r="J10" s="120">
        <v>17</v>
      </c>
      <c r="K10" s="238" t="s">
        <v>394</v>
      </c>
      <c r="L10" s="120">
        <v>1</v>
      </c>
      <c r="M10" s="238" t="s">
        <v>205</v>
      </c>
      <c r="N10" s="120">
        <v>10</v>
      </c>
      <c r="O10" s="238" t="s">
        <v>192</v>
      </c>
      <c r="P10" s="120">
        <v>4</v>
      </c>
      <c r="Q10" s="238" t="s">
        <v>190</v>
      </c>
      <c r="R10" s="120">
        <v>29</v>
      </c>
      <c r="S10" s="238" t="s">
        <v>189</v>
      </c>
      <c r="T10" s="120">
        <v>18</v>
      </c>
      <c r="U10" s="2"/>
      <c r="V10" s="2"/>
      <c r="W10" s="2"/>
      <c r="X10" s="2"/>
      <c r="Y10" s="2"/>
      <c r="Z10" s="2"/>
    </row>
    <row r="11" spans="1:26">
      <c r="A11" s="238" t="s">
        <v>114</v>
      </c>
      <c r="B11" s="120">
        <v>8</v>
      </c>
      <c r="C11" s="238" t="s">
        <v>222</v>
      </c>
      <c r="D11" s="120">
        <v>6</v>
      </c>
      <c r="E11" s="238" t="s">
        <v>216</v>
      </c>
      <c r="F11" s="120">
        <v>5</v>
      </c>
      <c r="G11" s="238" t="s">
        <v>184</v>
      </c>
      <c r="H11" s="120">
        <v>12</v>
      </c>
      <c r="I11" s="238" t="s">
        <v>163</v>
      </c>
      <c r="J11" s="120">
        <v>4</v>
      </c>
      <c r="K11" s="238" t="s">
        <v>58</v>
      </c>
      <c r="L11" s="120">
        <v>10</v>
      </c>
      <c r="M11" s="238" t="s">
        <v>232</v>
      </c>
      <c r="N11" s="120">
        <v>4</v>
      </c>
      <c r="O11" s="238" t="s">
        <v>203</v>
      </c>
      <c r="P11" s="120">
        <v>7</v>
      </c>
      <c r="Q11" s="238" t="s">
        <v>178</v>
      </c>
      <c r="R11" s="120">
        <v>19</v>
      </c>
      <c r="S11" s="238" t="s">
        <v>223</v>
      </c>
      <c r="T11" s="120">
        <v>6</v>
      </c>
      <c r="U11" s="2"/>
      <c r="V11" s="2"/>
      <c r="W11" s="2"/>
      <c r="X11" s="2"/>
      <c r="Y11" s="2"/>
      <c r="Z11" s="2"/>
    </row>
    <row r="12" spans="1:26">
      <c r="A12" s="238" t="s">
        <v>370</v>
      </c>
      <c r="B12" s="120">
        <v>6</v>
      </c>
      <c r="C12" s="238" t="s">
        <v>234</v>
      </c>
      <c r="D12" s="120">
        <v>3</v>
      </c>
      <c r="E12" s="238" t="s">
        <v>427</v>
      </c>
      <c r="F12" s="120">
        <v>4</v>
      </c>
      <c r="G12" s="238" t="s">
        <v>183</v>
      </c>
      <c r="H12" s="120">
        <v>4</v>
      </c>
      <c r="I12" s="238" t="s">
        <v>424</v>
      </c>
      <c r="J12" s="120">
        <v>1</v>
      </c>
      <c r="K12" s="238" t="s">
        <v>212</v>
      </c>
      <c r="L12" s="120">
        <v>1</v>
      </c>
      <c r="M12" s="238" t="s">
        <v>160</v>
      </c>
      <c r="N12" s="120">
        <v>13</v>
      </c>
      <c r="O12" s="238" t="s">
        <v>170</v>
      </c>
      <c r="P12" s="120">
        <v>9</v>
      </c>
      <c r="Q12" s="238" t="s">
        <v>173</v>
      </c>
      <c r="R12" s="120">
        <v>10</v>
      </c>
      <c r="S12" s="238" t="s">
        <v>219</v>
      </c>
      <c r="T12" s="120">
        <v>5</v>
      </c>
      <c r="U12" s="2"/>
      <c r="V12" s="2"/>
      <c r="W12" s="2"/>
      <c r="X12" s="2"/>
      <c r="Y12" s="2"/>
      <c r="Z12" s="2"/>
    </row>
    <row r="13" spans="1:26">
      <c r="A13" s="238" t="s">
        <v>221</v>
      </c>
      <c r="B13" s="120">
        <v>1</v>
      </c>
      <c r="C13" s="238" t="s">
        <v>211</v>
      </c>
      <c r="D13" s="120">
        <v>2</v>
      </c>
      <c r="E13" s="238" t="s">
        <v>423</v>
      </c>
      <c r="F13" s="120">
        <v>1</v>
      </c>
      <c r="G13" s="238" t="s">
        <v>414</v>
      </c>
      <c r="H13" s="120">
        <v>4</v>
      </c>
      <c r="I13" s="238" t="s">
        <v>421</v>
      </c>
      <c r="J13" s="120">
        <v>1</v>
      </c>
      <c r="K13" s="238" t="s">
        <v>86</v>
      </c>
      <c r="L13" s="120">
        <v>5</v>
      </c>
      <c r="M13" s="119" t="s">
        <v>425</v>
      </c>
      <c r="N13" s="120">
        <v>1</v>
      </c>
      <c r="O13" s="238" t="s">
        <v>175</v>
      </c>
      <c r="P13" s="120">
        <v>5</v>
      </c>
      <c r="Q13" s="238" t="s">
        <v>415</v>
      </c>
      <c r="R13" s="120">
        <v>1</v>
      </c>
      <c r="S13" s="238" t="s">
        <v>419</v>
      </c>
      <c r="T13" s="120">
        <v>1</v>
      </c>
      <c r="U13" s="2"/>
      <c r="V13" s="2"/>
      <c r="W13" s="2"/>
      <c r="X13" s="2"/>
      <c r="Y13" s="2"/>
      <c r="Z13" s="2"/>
    </row>
    <row r="14" spans="1:26">
      <c r="A14" s="238" t="s">
        <v>26</v>
      </c>
      <c r="B14" s="120">
        <v>4</v>
      </c>
      <c r="C14" s="238" t="s">
        <v>384</v>
      </c>
      <c r="D14" s="120">
        <v>1</v>
      </c>
      <c r="E14" s="238" t="s">
        <v>207</v>
      </c>
      <c r="F14" s="120">
        <v>1</v>
      </c>
      <c r="G14" s="238" t="s">
        <v>227</v>
      </c>
      <c r="H14" s="120">
        <v>1</v>
      </c>
      <c r="I14" s="124" t="s">
        <v>217</v>
      </c>
      <c r="J14" s="120">
        <v>1</v>
      </c>
      <c r="K14" s="238" t="s">
        <v>369</v>
      </c>
      <c r="L14" s="120">
        <v>6</v>
      </c>
      <c r="M14" s="238" t="s">
        <v>191</v>
      </c>
      <c r="N14" s="120">
        <v>6</v>
      </c>
      <c r="O14" s="238" t="s">
        <v>193</v>
      </c>
      <c r="P14" s="120">
        <v>1</v>
      </c>
      <c r="Q14" s="238" t="s">
        <v>204</v>
      </c>
      <c r="R14" s="120">
        <v>1</v>
      </c>
      <c r="S14" s="238" t="s">
        <v>226</v>
      </c>
      <c r="T14" s="120">
        <v>1</v>
      </c>
      <c r="U14" s="2"/>
      <c r="V14" s="2"/>
      <c r="W14" s="2"/>
      <c r="X14" s="2"/>
      <c r="Y14" s="2"/>
      <c r="Z14" s="2"/>
    </row>
    <row r="15" spans="1:26" ht="15.75" customHeight="1" thickBot="1">
      <c r="A15" s="238" t="s">
        <v>209</v>
      </c>
      <c r="B15" s="122">
        <v>1</v>
      </c>
      <c r="C15" s="121" t="s">
        <v>230</v>
      </c>
      <c r="D15" s="122">
        <v>1</v>
      </c>
      <c r="E15" s="238" t="s">
        <v>387</v>
      </c>
      <c r="F15" s="122">
        <v>1</v>
      </c>
      <c r="G15" s="121" t="s">
        <v>166</v>
      </c>
      <c r="H15" s="122">
        <v>1</v>
      </c>
      <c r="I15" s="121" t="s">
        <v>422</v>
      </c>
      <c r="J15" s="122">
        <v>1</v>
      </c>
      <c r="K15" s="238" t="s">
        <v>224</v>
      </c>
      <c r="L15" s="122">
        <v>7</v>
      </c>
      <c r="M15" s="238" t="s">
        <v>157</v>
      </c>
      <c r="N15" s="122">
        <v>3</v>
      </c>
      <c r="O15" s="121" t="s">
        <v>420</v>
      </c>
      <c r="P15" s="122">
        <v>1</v>
      </c>
      <c r="Q15" s="121" t="s">
        <v>426</v>
      </c>
      <c r="R15" s="122">
        <v>1</v>
      </c>
      <c r="S15" s="121" t="s">
        <v>206</v>
      </c>
      <c r="T15" s="122">
        <v>1</v>
      </c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39</v>
      </c>
      <c r="C16" s="2"/>
      <c r="D16" s="34">
        <f>+SUM(D8:D15)</f>
        <v>41</v>
      </c>
      <c r="E16" s="2"/>
      <c r="F16" s="34">
        <f>+SUM(F8:F15)</f>
        <v>65</v>
      </c>
      <c r="G16" s="2"/>
      <c r="H16" s="34">
        <f>+SUM(H8:H15)</f>
        <v>42</v>
      </c>
      <c r="I16" s="2"/>
      <c r="J16" s="34">
        <f>+SUM(J8:J15)</f>
        <v>47</v>
      </c>
      <c r="K16" s="2"/>
      <c r="L16" s="34">
        <f>+SUM(L8:L15)</f>
        <v>50</v>
      </c>
      <c r="M16" s="2"/>
      <c r="N16" s="34">
        <f>+SUM(N8:N15)</f>
        <v>65</v>
      </c>
      <c r="O16" s="2"/>
      <c r="P16" s="34">
        <f>+SUM(P8:P15)</f>
        <v>37</v>
      </c>
      <c r="Q16" s="2"/>
      <c r="R16" s="34">
        <f>+SUM(R8:R15)</f>
        <v>81</v>
      </c>
      <c r="S16" s="2"/>
      <c r="T16" s="34">
        <f>+SUM(T8:T15)</f>
        <v>74</v>
      </c>
      <c r="U16" s="2"/>
      <c r="V16" s="2"/>
      <c r="W16" s="2"/>
      <c r="X16" s="2"/>
      <c r="Y16" s="2"/>
      <c r="Z16" s="2"/>
    </row>
    <row r="17" spans="1:26">
      <c r="A17" s="148" t="s">
        <v>431</v>
      </c>
      <c r="B17" s="148">
        <v>1</v>
      </c>
      <c r="C17" s="140" t="s">
        <v>31</v>
      </c>
      <c r="D17" s="139">
        <v>1</v>
      </c>
      <c r="E17" s="148" t="s">
        <v>115</v>
      </c>
      <c r="F17" s="148">
        <v>1</v>
      </c>
      <c r="G17" s="138" t="s">
        <v>88</v>
      </c>
      <c r="H17" s="139">
        <v>3</v>
      </c>
      <c r="I17" s="238" t="s">
        <v>246</v>
      </c>
      <c r="J17" s="123">
        <v>45</v>
      </c>
      <c r="K17" s="148" t="s">
        <v>89</v>
      </c>
      <c r="L17" s="148">
        <v>1</v>
      </c>
      <c r="M17" s="238" t="s">
        <v>33</v>
      </c>
      <c r="N17" s="123">
        <v>70</v>
      </c>
      <c r="O17" s="140" t="s">
        <v>39</v>
      </c>
      <c r="P17" s="139">
        <v>16</v>
      </c>
      <c r="Q17" s="148" t="s">
        <v>272</v>
      </c>
      <c r="R17" s="148">
        <v>1</v>
      </c>
      <c r="S17" s="238" t="s">
        <v>239</v>
      </c>
      <c r="T17" s="123">
        <v>54</v>
      </c>
      <c r="U17" s="2"/>
      <c r="V17" s="2"/>
      <c r="W17" s="2"/>
      <c r="X17" s="2"/>
      <c r="Y17" s="2"/>
      <c r="Z17" s="2"/>
    </row>
    <row r="18" spans="1:26">
      <c r="A18" s="238" t="s">
        <v>260</v>
      </c>
      <c r="B18" s="120">
        <v>42</v>
      </c>
      <c r="C18" s="238" t="s">
        <v>247</v>
      </c>
      <c r="D18" s="120">
        <v>36</v>
      </c>
      <c r="E18" s="238" t="s">
        <v>352</v>
      </c>
      <c r="F18" s="120">
        <v>71</v>
      </c>
      <c r="G18" s="238" t="s">
        <v>242</v>
      </c>
      <c r="H18" s="120">
        <v>74</v>
      </c>
      <c r="I18" s="238" t="s">
        <v>291</v>
      </c>
      <c r="J18" s="120">
        <v>6</v>
      </c>
      <c r="K18" s="238" t="s">
        <v>238</v>
      </c>
      <c r="L18" s="120">
        <v>51</v>
      </c>
      <c r="M18" s="238" t="s">
        <v>254</v>
      </c>
      <c r="N18" s="120">
        <v>31</v>
      </c>
      <c r="O18" s="238" t="s">
        <v>250</v>
      </c>
      <c r="P18" s="120">
        <v>67</v>
      </c>
      <c r="Q18" s="238" t="s">
        <v>280</v>
      </c>
      <c r="R18" s="120">
        <v>1</v>
      </c>
      <c r="S18" s="238" t="s">
        <v>34</v>
      </c>
      <c r="T18" s="120">
        <v>36</v>
      </c>
      <c r="U18" s="2"/>
      <c r="V18" s="2"/>
      <c r="W18" s="2"/>
      <c r="X18" s="2"/>
      <c r="Y18" s="2"/>
      <c r="Z18" s="2"/>
    </row>
    <row r="19" spans="1:26">
      <c r="A19" s="119" t="s">
        <v>237</v>
      </c>
      <c r="B19" s="120">
        <v>13</v>
      </c>
      <c r="C19" s="238" t="s">
        <v>266</v>
      </c>
      <c r="D19" s="120">
        <v>23</v>
      </c>
      <c r="E19" s="238" t="s">
        <v>244</v>
      </c>
      <c r="F19" s="120">
        <v>47</v>
      </c>
      <c r="G19" s="119" t="s">
        <v>241</v>
      </c>
      <c r="H19" s="120">
        <v>30</v>
      </c>
      <c r="I19" s="238" t="s">
        <v>251</v>
      </c>
      <c r="J19" s="120">
        <v>38</v>
      </c>
      <c r="K19" s="238" t="s">
        <v>243</v>
      </c>
      <c r="L19" s="120">
        <v>16</v>
      </c>
      <c r="M19" s="119" t="s">
        <v>36</v>
      </c>
      <c r="N19" s="120">
        <v>50</v>
      </c>
      <c r="O19" s="119" t="s">
        <v>432</v>
      </c>
      <c r="P19" s="120">
        <v>20</v>
      </c>
      <c r="Q19" s="238" t="s">
        <v>255</v>
      </c>
      <c r="R19" s="120">
        <v>40</v>
      </c>
      <c r="S19" s="238" t="s">
        <v>245</v>
      </c>
      <c r="T19" s="120">
        <v>12</v>
      </c>
      <c r="U19" s="2"/>
      <c r="V19" s="2"/>
      <c r="W19" s="2"/>
      <c r="X19" s="2"/>
      <c r="Y19" s="2"/>
      <c r="Z19" s="2"/>
    </row>
    <row r="20" spans="1:26">
      <c r="A20" s="238" t="s">
        <v>293</v>
      </c>
      <c r="B20" s="120">
        <v>1</v>
      </c>
      <c r="C20" s="119" t="s">
        <v>434</v>
      </c>
      <c r="D20" s="120">
        <v>26</v>
      </c>
      <c r="E20" s="238" t="s">
        <v>29</v>
      </c>
      <c r="F20" s="120">
        <v>17</v>
      </c>
      <c r="G20" s="238" t="s">
        <v>355</v>
      </c>
      <c r="H20" s="120">
        <v>51</v>
      </c>
      <c r="I20" s="238" t="s">
        <v>373</v>
      </c>
      <c r="J20" s="120">
        <v>3</v>
      </c>
      <c r="K20" s="238" t="s">
        <v>261</v>
      </c>
      <c r="L20" s="120">
        <v>10</v>
      </c>
      <c r="M20" s="119" t="s">
        <v>256</v>
      </c>
      <c r="N20" s="120">
        <v>13</v>
      </c>
      <c r="O20" s="119" t="s">
        <v>276</v>
      </c>
      <c r="P20" s="120">
        <v>23</v>
      </c>
      <c r="Q20" s="238" t="s">
        <v>358</v>
      </c>
      <c r="R20" s="120">
        <v>42</v>
      </c>
      <c r="S20" s="119" t="s">
        <v>285</v>
      </c>
      <c r="T20" s="120">
        <v>15</v>
      </c>
      <c r="U20" s="2"/>
      <c r="V20" s="2"/>
      <c r="W20" s="2"/>
      <c r="X20" s="2"/>
      <c r="Y20" s="2"/>
      <c r="Z20" s="2"/>
    </row>
    <row r="21" spans="1:26">
      <c r="A21" s="238" t="s">
        <v>294</v>
      </c>
      <c r="B21" s="120">
        <v>5</v>
      </c>
      <c r="C21" s="238" t="s">
        <v>269</v>
      </c>
      <c r="D21" s="120">
        <v>16</v>
      </c>
      <c r="E21" s="238" t="s">
        <v>277</v>
      </c>
      <c r="F21" s="120">
        <v>18</v>
      </c>
      <c r="G21" s="238" t="s">
        <v>30</v>
      </c>
      <c r="H21" s="120">
        <v>61</v>
      </c>
      <c r="I21" s="119" t="s">
        <v>299</v>
      </c>
      <c r="J21" s="120">
        <v>6</v>
      </c>
      <c r="K21" s="119" t="s">
        <v>282</v>
      </c>
      <c r="L21" s="120">
        <v>13</v>
      </c>
      <c r="M21" s="119" t="s">
        <v>259</v>
      </c>
      <c r="N21" s="120">
        <v>3</v>
      </c>
      <c r="O21" s="238" t="s">
        <v>257</v>
      </c>
      <c r="P21" s="120">
        <v>26</v>
      </c>
      <c r="Q21" s="238" t="s">
        <v>275</v>
      </c>
      <c r="R21" s="120">
        <v>1</v>
      </c>
      <c r="S21" s="119" t="s">
        <v>433</v>
      </c>
      <c r="T21" s="120">
        <v>33</v>
      </c>
      <c r="U21" s="2"/>
      <c r="V21" s="2"/>
      <c r="W21" s="2"/>
      <c r="X21" s="2"/>
      <c r="Y21" s="2"/>
      <c r="Z21" s="2"/>
    </row>
    <row r="22" spans="1:26">
      <c r="A22" s="119" t="s">
        <v>40</v>
      </c>
      <c r="B22" s="120">
        <v>2</v>
      </c>
      <c r="C22" s="238" t="s">
        <v>410</v>
      </c>
      <c r="D22" s="239">
        <v>4</v>
      </c>
      <c r="E22" s="238" t="s">
        <v>298</v>
      </c>
      <c r="F22" s="120">
        <v>10</v>
      </c>
      <c r="G22" s="238" t="s">
        <v>372</v>
      </c>
      <c r="H22" s="120">
        <v>1</v>
      </c>
      <c r="I22" s="119" t="s">
        <v>87</v>
      </c>
      <c r="J22" s="120">
        <v>1</v>
      </c>
      <c r="K22" s="238" t="s">
        <v>292</v>
      </c>
      <c r="L22" s="120">
        <v>16</v>
      </c>
      <c r="M22" s="119" t="s">
        <v>273</v>
      </c>
      <c r="N22" s="120">
        <v>5</v>
      </c>
      <c r="O22" s="238" t="s">
        <v>265</v>
      </c>
      <c r="P22" s="120">
        <v>30</v>
      </c>
      <c r="Q22" s="238" t="s">
        <v>268</v>
      </c>
      <c r="R22" s="120">
        <v>15</v>
      </c>
      <c r="S22" s="238" t="s">
        <v>264</v>
      </c>
      <c r="T22" s="120">
        <v>9</v>
      </c>
      <c r="U22" s="2"/>
      <c r="V22" s="2"/>
      <c r="W22" s="2"/>
      <c r="X22" s="2"/>
      <c r="Y22" s="2"/>
      <c r="Z22" s="2"/>
    </row>
    <row r="23" spans="1:26">
      <c r="A23" s="238" t="s">
        <v>35</v>
      </c>
      <c r="B23" s="120">
        <v>5</v>
      </c>
      <c r="C23" s="119" t="s">
        <v>278</v>
      </c>
      <c r="D23" s="120">
        <v>9</v>
      </c>
      <c r="E23" s="238" t="s">
        <v>297</v>
      </c>
      <c r="F23" s="120">
        <v>5</v>
      </c>
      <c r="G23" s="119" t="s">
        <v>379</v>
      </c>
      <c r="H23" s="120">
        <v>1</v>
      </c>
      <c r="I23" s="238" t="s">
        <v>428</v>
      </c>
      <c r="J23" s="120">
        <v>1</v>
      </c>
      <c r="K23" s="238" t="s">
        <v>296</v>
      </c>
      <c r="L23" s="120">
        <v>5</v>
      </c>
      <c r="M23" s="119" t="s">
        <v>381</v>
      </c>
      <c r="N23" s="120">
        <v>1</v>
      </c>
      <c r="O23" s="238" t="s">
        <v>253</v>
      </c>
      <c r="P23" s="120">
        <v>30</v>
      </c>
      <c r="Q23" s="119" t="s">
        <v>417</v>
      </c>
      <c r="R23" s="120">
        <v>1</v>
      </c>
      <c r="S23" s="238" t="s">
        <v>365</v>
      </c>
      <c r="T23" s="120">
        <v>3</v>
      </c>
      <c r="U23" s="2"/>
      <c r="V23" s="2"/>
      <c r="W23" s="2"/>
      <c r="X23" s="2"/>
      <c r="Y23" s="2"/>
      <c r="Z23" s="2"/>
    </row>
    <row r="24" spans="1:26" ht="15.75" customHeight="1" thickBot="1">
      <c r="A24" s="238" t="s">
        <v>368</v>
      </c>
      <c r="B24" s="122">
        <v>3</v>
      </c>
      <c r="C24" s="238" t="s">
        <v>258</v>
      </c>
      <c r="D24" s="122">
        <v>4</v>
      </c>
      <c r="E24" s="121" t="s">
        <v>287</v>
      </c>
      <c r="F24" s="122">
        <v>3</v>
      </c>
      <c r="G24" s="121" t="s">
        <v>416</v>
      </c>
      <c r="H24" s="122">
        <v>1</v>
      </c>
      <c r="I24" s="238" t="s">
        <v>371</v>
      </c>
      <c r="J24" s="122">
        <v>1</v>
      </c>
      <c r="K24" s="121" t="s">
        <v>281</v>
      </c>
      <c r="L24" s="122">
        <v>1</v>
      </c>
      <c r="M24" s="121" t="s">
        <v>413</v>
      </c>
      <c r="N24" s="122">
        <v>1</v>
      </c>
      <c r="O24" s="238" t="s">
        <v>289</v>
      </c>
      <c r="P24" s="122">
        <v>11</v>
      </c>
      <c r="Q24" s="121" t="s">
        <v>382</v>
      </c>
      <c r="R24" s="122">
        <v>2</v>
      </c>
      <c r="S24" s="238" t="s">
        <v>286</v>
      </c>
      <c r="T24" s="122">
        <v>3</v>
      </c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72</v>
      </c>
      <c r="C25" s="14"/>
      <c r="D25" s="26">
        <f>+SUM(D17:D24)</f>
        <v>119</v>
      </c>
      <c r="E25" s="14"/>
      <c r="F25" s="26">
        <f>+SUM(F17:F24)</f>
        <v>172</v>
      </c>
      <c r="G25" s="14"/>
      <c r="H25" s="26">
        <f>+SUM(H17:H24)</f>
        <v>222</v>
      </c>
      <c r="I25" s="14"/>
      <c r="J25" s="26">
        <f>+SUM(J17:J24)</f>
        <v>101</v>
      </c>
      <c r="K25" s="14"/>
      <c r="L25" s="26">
        <f>+SUM(L17:L24)</f>
        <v>113</v>
      </c>
      <c r="M25" s="14"/>
      <c r="N25" s="26">
        <f>+SUM(N17:N24)</f>
        <v>174</v>
      </c>
      <c r="O25" s="14"/>
      <c r="P25" s="26">
        <f>+SUM(P17:P24)</f>
        <v>223</v>
      </c>
      <c r="Q25" s="14"/>
      <c r="R25" s="26">
        <f>+SUM(R17:R24)</f>
        <v>103</v>
      </c>
      <c r="S25" s="14"/>
      <c r="T25" s="26">
        <f>+SUM(T17:T24)</f>
        <v>165</v>
      </c>
      <c r="U25" s="2"/>
      <c r="V25" s="2"/>
      <c r="W25" s="2"/>
      <c r="X25" s="2"/>
      <c r="Y25" s="2"/>
      <c r="Z25" s="2"/>
    </row>
    <row r="26" spans="1:26">
      <c r="A26" s="138" t="s">
        <v>48</v>
      </c>
      <c r="B26" s="139">
        <v>13</v>
      </c>
      <c r="C26" s="117" t="s">
        <v>310</v>
      </c>
      <c r="D26" s="123">
        <v>186</v>
      </c>
      <c r="E26" s="117" t="s">
        <v>314</v>
      </c>
      <c r="F26" s="123">
        <v>71</v>
      </c>
      <c r="G26" s="141" t="s">
        <v>43</v>
      </c>
      <c r="H26" s="142">
        <v>4</v>
      </c>
      <c r="I26" s="148" t="s">
        <v>118</v>
      </c>
      <c r="J26" s="148">
        <v>6</v>
      </c>
      <c r="K26" s="143" t="s">
        <v>42</v>
      </c>
      <c r="L26" s="144">
        <v>34</v>
      </c>
      <c r="M26" s="148" t="s">
        <v>46</v>
      </c>
      <c r="N26" s="148">
        <v>8</v>
      </c>
      <c r="O26" s="117" t="s">
        <v>366</v>
      </c>
      <c r="P26" s="123">
        <v>4</v>
      </c>
      <c r="Q26" s="238" t="s">
        <v>303</v>
      </c>
      <c r="R26" s="123">
        <v>177</v>
      </c>
      <c r="S26" s="138" t="s">
        <v>45</v>
      </c>
      <c r="T26" s="139">
        <v>40</v>
      </c>
      <c r="U26" s="2"/>
      <c r="V26" s="2"/>
      <c r="W26" s="2"/>
      <c r="X26" s="2"/>
      <c r="Y26" s="2"/>
      <c r="Z26" s="2"/>
    </row>
    <row r="27" spans="1:26">
      <c r="A27" s="238" t="s">
        <v>307</v>
      </c>
      <c r="B27" s="120">
        <v>222</v>
      </c>
      <c r="C27" s="119" t="s">
        <v>319</v>
      </c>
      <c r="D27" s="120">
        <v>81</v>
      </c>
      <c r="E27" s="238" t="s">
        <v>435</v>
      </c>
      <c r="F27" s="120">
        <v>24</v>
      </c>
      <c r="G27" s="119" t="s">
        <v>311</v>
      </c>
      <c r="H27" s="120">
        <v>163</v>
      </c>
      <c r="I27" s="238" t="s">
        <v>304</v>
      </c>
      <c r="J27" s="120">
        <v>181</v>
      </c>
      <c r="K27" s="119" t="s">
        <v>309</v>
      </c>
      <c r="L27" s="120">
        <v>193</v>
      </c>
      <c r="M27" s="119" t="s">
        <v>305</v>
      </c>
      <c r="N27" s="120">
        <v>188</v>
      </c>
      <c r="O27" s="119" t="s">
        <v>334</v>
      </c>
      <c r="P27" s="120">
        <v>64</v>
      </c>
      <c r="Q27" s="119" t="s">
        <v>308</v>
      </c>
      <c r="R27" s="120">
        <v>75</v>
      </c>
      <c r="S27" s="119" t="s">
        <v>331</v>
      </c>
      <c r="T27" s="120">
        <v>66</v>
      </c>
      <c r="U27" s="2"/>
      <c r="V27" s="2"/>
      <c r="W27" s="2"/>
      <c r="X27" s="2"/>
      <c r="Y27" s="2"/>
      <c r="Z27" s="2"/>
    </row>
    <row r="28" spans="1:26">
      <c r="A28" s="238" t="s">
        <v>353</v>
      </c>
      <c r="B28" s="120">
        <v>96</v>
      </c>
      <c r="C28" s="119" t="s">
        <v>344</v>
      </c>
      <c r="D28" s="120">
        <v>4</v>
      </c>
      <c r="E28" s="238" t="s">
        <v>360</v>
      </c>
      <c r="F28" s="120">
        <v>36</v>
      </c>
      <c r="G28" s="119" t="s">
        <v>47</v>
      </c>
      <c r="H28" s="120">
        <v>38</v>
      </c>
      <c r="I28" s="119" t="s">
        <v>301</v>
      </c>
      <c r="J28" s="120">
        <v>36</v>
      </c>
      <c r="K28" s="119" t="s">
        <v>343</v>
      </c>
      <c r="L28" s="120">
        <v>7</v>
      </c>
      <c r="M28" s="119" t="s">
        <v>325</v>
      </c>
      <c r="N28" s="120">
        <v>50</v>
      </c>
      <c r="O28" s="119" t="s">
        <v>320</v>
      </c>
      <c r="P28" s="120">
        <v>46</v>
      </c>
      <c r="Q28" s="119" t="s">
        <v>418</v>
      </c>
      <c r="R28" s="120">
        <v>1</v>
      </c>
      <c r="S28" s="119" t="s">
        <v>313</v>
      </c>
      <c r="T28" s="120">
        <v>45</v>
      </c>
      <c r="U28" s="2"/>
      <c r="V28" s="2"/>
      <c r="W28" s="2"/>
      <c r="X28" s="2"/>
      <c r="Y28" s="2"/>
      <c r="Z28" s="2"/>
    </row>
    <row r="29" spans="1:26">
      <c r="A29" s="119" t="s">
        <v>327</v>
      </c>
      <c r="B29" s="120">
        <v>16</v>
      </c>
      <c r="C29" s="119" t="s">
        <v>324</v>
      </c>
      <c r="D29" s="120">
        <v>31</v>
      </c>
      <c r="E29" s="119" t="s">
        <v>312</v>
      </c>
      <c r="F29" s="120">
        <v>67</v>
      </c>
      <c r="G29" s="119" t="s">
        <v>397</v>
      </c>
      <c r="H29" s="120">
        <v>1</v>
      </c>
      <c r="I29" s="119" t="s">
        <v>317</v>
      </c>
      <c r="J29" s="120">
        <v>52</v>
      </c>
      <c r="K29" s="119" t="s">
        <v>330</v>
      </c>
      <c r="L29" s="120">
        <v>20</v>
      </c>
      <c r="M29" s="119" t="s">
        <v>362</v>
      </c>
      <c r="N29" s="120">
        <v>2</v>
      </c>
      <c r="O29" s="119" t="s">
        <v>316</v>
      </c>
      <c r="P29" s="120">
        <v>49</v>
      </c>
      <c r="Q29" s="119" t="s">
        <v>407</v>
      </c>
      <c r="R29" s="120">
        <v>1</v>
      </c>
      <c r="S29" s="119" t="s">
        <v>302</v>
      </c>
      <c r="T29" s="120">
        <v>38</v>
      </c>
      <c r="U29" s="2"/>
      <c r="V29" s="2"/>
      <c r="W29" s="2"/>
      <c r="X29" s="2"/>
      <c r="Y29" s="2"/>
      <c r="Z29" s="2"/>
    </row>
    <row r="30" spans="1:26">
      <c r="A30" s="119" t="s">
        <v>348</v>
      </c>
      <c r="B30" s="120">
        <v>1</v>
      </c>
      <c r="C30" s="119" t="s">
        <v>350</v>
      </c>
      <c r="D30" s="120">
        <v>2</v>
      </c>
      <c r="E30" s="119" t="s">
        <v>322</v>
      </c>
      <c r="F30" s="120">
        <v>10</v>
      </c>
      <c r="G30" s="119" t="s">
        <v>342</v>
      </c>
      <c r="H30" s="120">
        <v>5</v>
      </c>
      <c r="I30" s="119" t="s">
        <v>326</v>
      </c>
      <c r="J30" s="120">
        <v>17</v>
      </c>
      <c r="K30" s="119" t="s">
        <v>318</v>
      </c>
      <c r="L30" s="120">
        <v>25</v>
      </c>
      <c r="M30" s="119" t="s">
        <v>329</v>
      </c>
      <c r="N30" s="120">
        <v>1</v>
      </c>
      <c r="O30" s="119" t="s">
        <v>321</v>
      </c>
      <c r="P30" s="120">
        <v>15</v>
      </c>
      <c r="Q30" s="119" t="s">
        <v>347</v>
      </c>
      <c r="R30" s="120">
        <v>3</v>
      </c>
      <c r="S30" s="119" t="s">
        <v>333</v>
      </c>
      <c r="T30" s="120">
        <v>15</v>
      </c>
      <c r="U30" s="2"/>
      <c r="V30" s="2"/>
      <c r="W30" s="2"/>
      <c r="X30" s="2"/>
      <c r="Y30" s="2"/>
      <c r="Z30" s="2"/>
    </row>
    <row r="31" spans="1:26" ht="15.75" customHeight="1" thickBot="1">
      <c r="A31" s="121" t="s">
        <v>337</v>
      </c>
      <c r="B31" s="122">
        <v>1</v>
      </c>
      <c r="C31" s="121" t="s">
        <v>349</v>
      </c>
      <c r="D31" s="122">
        <v>1</v>
      </c>
      <c r="E31" s="121" t="s">
        <v>323</v>
      </c>
      <c r="F31" s="122">
        <v>2</v>
      </c>
      <c r="G31" s="121" t="s">
        <v>408</v>
      </c>
      <c r="H31" s="122">
        <v>1</v>
      </c>
      <c r="I31" s="238" t="s">
        <v>44</v>
      </c>
      <c r="J31" s="122">
        <v>13</v>
      </c>
      <c r="K31" s="121" t="s">
        <v>315</v>
      </c>
      <c r="L31" s="122">
        <v>63</v>
      </c>
      <c r="M31" s="238" t="s">
        <v>49</v>
      </c>
      <c r="N31" s="122">
        <v>7</v>
      </c>
      <c r="O31" s="121" t="s">
        <v>411</v>
      </c>
      <c r="P31" s="122">
        <v>1</v>
      </c>
      <c r="Q31" s="121" t="s">
        <v>332</v>
      </c>
      <c r="R31" s="122">
        <v>1</v>
      </c>
      <c r="S31" s="121" t="s">
        <v>38</v>
      </c>
      <c r="T31" s="122">
        <v>12</v>
      </c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349</v>
      </c>
      <c r="C32" s="2"/>
      <c r="D32" s="26">
        <f>+SUM(D26:D31)</f>
        <v>305</v>
      </c>
      <c r="E32" s="2"/>
      <c r="F32" s="26">
        <f>+SUM(F26:F31)</f>
        <v>210</v>
      </c>
      <c r="G32" s="2"/>
      <c r="H32" s="26">
        <f>+SUM(H26:H31)</f>
        <v>212</v>
      </c>
      <c r="I32" s="2"/>
      <c r="J32" s="26">
        <f>+SUM(J26:J31)</f>
        <v>305</v>
      </c>
      <c r="K32" s="2"/>
      <c r="L32" s="26">
        <f>+SUM(L26:L31)</f>
        <v>342</v>
      </c>
      <c r="M32" s="2"/>
      <c r="N32" s="26">
        <f>+SUM(N26:N31)</f>
        <v>256</v>
      </c>
      <c r="O32" s="2"/>
      <c r="P32" s="26">
        <f>+SUM(P26:P31)</f>
        <v>179</v>
      </c>
      <c r="Q32" s="2"/>
      <c r="R32" s="26">
        <f>+SUM(R26:R31)</f>
        <v>258</v>
      </c>
      <c r="S32" s="2"/>
      <c r="T32" s="26">
        <f>+SUM(T26:T31)</f>
        <v>216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V1" sqref="V1:W8"/>
    </sheetView>
  </sheetViews>
  <sheetFormatPr baseColWidth="10" defaultColWidth="13.33203125" defaultRowHeight="15" customHeight="1" x14ac:dyDescent="0"/>
  <cols>
    <col min="1" max="1" width="10.83203125" customWidth="1"/>
    <col min="2" max="2" width="6.83203125" customWidth="1"/>
    <col min="3" max="3" width="9.1640625" customWidth="1"/>
    <col min="4" max="4" width="6.83203125" customWidth="1"/>
    <col min="5" max="5" width="11.6640625" customWidth="1"/>
    <col min="6" max="6" width="6.83203125" customWidth="1"/>
    <col min="7" max="7" width="8.6640625" customWidth="1"/>
    <col min="8" max="8" width="6.83203125" customWidth="1"/>
    <col min="9" max="9" width="11.1640625" bestFit="1" customWidth="1"/>
    <col min="10" max="10" width="6.83203125" customWidth="1"/>
    <col min="11" max="11" width="8" customWidth="1"/>
    <col min="12" max="12" width="6.83203125" customWidth="1"/>
    <col min="13" max="13" width="13.33203125" customWidth="1"/>
    <col min="14" max="14" width="6.83203125" customWidth="1"/>
    <col min="15" max="15" width="9.6640625" customWidth="1"/>
    <col min="16" max="16" width="6.83203125" customWidth="1"/>
    <col min="17" max="17" width="9.33203125" customWidth="1"/>
    <col min="18" max="18" width="6.83203125" customWidth="1"/>
    <col min="19" max="19" width="8.83203125" customWidth="1"/>
    <col min="20" max="26" width="6.83203125" customWidth="1"/>
  </cols>
  <sheetData>
    <row r="1" spans="1:26" ht="15.75" customHeight="1" thickBot="1">
      <c r="A1" s="193" t="s">
        <v>92</v>
      </c>
      <c r="B1" s="194"/>
      <c r="C1" s="196" t="s">
        <v>55</v>
      </c>
      <c r="D1" s="197"/>
      <c r="E1" s="196" t="s">
        <v>57</v>
      </c>
      <c r="F1" s="197"/>
      <c r="G1" s="193" t="s">
        <v>54</v>
      </c>
      <c r="H1" s="194"/>
      <c r="I1" s="209" t="s">
        <v>51</v>
      </c>
      <c r="J1" s="204"/>
      <c r="K1" s="193" t="s">
        <v>50</v>
      </c>
      <c r="L1" s="194"/>
      <c r="M1" s="196" t="s">
        <v>102</v>
      </c>
      <c r="N1" s="197"/>
      <c r="O1" s="196" t="s">
        <v>56</v>
      </c>
      <c r="P1" s="197"/>
      <c r="Q1" s="196" t="s">
        <v>103</v>
      </c>
      <c r="R1" s="197"/>
      <c r="S1" s="196" t="s">
        <v>64</v>
      </c>
      <c r="T1" s="197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>
        <v>500</v>
      </c>
      <c r="C2" s="6" t="s">
        <v>18</v>
      </c>
      <c r="D2" s="7">
        <v>500</v>
      </c>
      <c r="E2" s="6" t="s">
        <v>18</v>
      </c>
      <c r="F2" s="7">
        <v>503</v>
      </c>
      <c r="G2" s="6" t="s">
        <v>18</v>
      </c>
      <c r="H2" s="7">
        <v>501</v>
      </c>
      <c r="I2" s="6" t="s">
        <v>18</v>
      </c>
      <c r="J2" s="7">
        <v>500</v>
      </c>
      <c r="K2" s="6" t="s">
        <v>18</v>
      </c>
      <c r="L2" s="7">
        <v>509</v>
      </c>
      <c r="M2" s="6" t="s">
        <v>18</v>
      </c>
      <c r="N2" s="7">
        <v>508</v>
      </c>
      <c r="O2" s="6" t="s">
        <v>18</v>
      </c>
      <c r="P2" s="7">
        <v>500</v>
      </c>
      <c r="Q2" s="6" t="s">
        <v>18</v>
      </c>
      <c r="R2" s="7">
        <v>516</v>
      </c>
      <c r="S2" s="6" t="s">
        <v>18</v>
      </c>
      <c r="T2" s="7">
        <v>514</v>
      </c>
      <c r="U2" s="2"/>
      <c r="V2" s="108"/>
      <c r="W2" s="2" t="s">
        <v>98</v>
      </c>
      <c r="X2" s="2"/>
      <c r="Y2" s="2"/>
      <c r="Z2" s="2"/>
    </row>
    <row r="3" spans="1:26" ht="15.75" customHeight="1">
      <c r="A3" s="9" t="s">
        <v>21</v>
      </c>
      <c r="B3" s="7">
        <f>+B2-B7-B16-B25-B32</f>
        <v>490</v>
      </c>
      <c r="C3" s="9" t="s">
        <v>22</v>
      </c>
      <c r="D3" s="7">
        <f>+D2-D7-D16-D25-D32</f>
        <v>497</v>
      </c>
      <c r="E3" s="9" t="s">
        <v>22</v>
      </c>
      <c r="F3" s="7">
        <f>+F2-F7-F16-F25-F32</f>
        <v>501</v>
      </c>
      <c r="G3" s="9" t="s">
        <v>22</v>
      </c>
      <c r="H3" s="7">
        <f>+H2-H7-H16-H25-H32</f>
        <v>491</v>
      </c>
      <c r="I3" s="9" t="s">
        <v>22</v>
      </c>
      <c r="J3" s="7">
        <f>+J2-J7-J16-J25-J32</f>
        <v>475</v>
      </c>
      <c r="K3" s="9" t="s">
        <v>22</v>
      </c>
      <c r="L3" s="7">
        <f>+L2-L7-L16-L25-L32</f>
        <v>509</v>
      </c>
      <c r="M3" s="9" t="s">
        <v>22</v>
      </c>
      <c r="N3" s="7">
        <f>+N2-N7-N16-N25-N32</f>
        <v>498</v>
      </c>
      <c r="O3" s="9" t="s">
        <v>22</v>
      </c>
      <c r="P3" s="7">
        <f>+P2-P7-P16-P25-P32</f>
        <v>497</v>
      </c>
      <c r="Q3" s="9" t="s">
        <v>22</v>
      </c>
      <c r="R3" s="7">
        <f>+R2-R7-R16-R25-R32</f>
        <v>509</v>
      </c>
      <c r="S3" s="9" t="s">
        <v>22</v>
      </c>
      <c r="T3" s="7">
        <f>+T2-T7-T16-T25-T32</f>
        <v>510</v>
      </c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45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46"/>
      <c r="W5" s="97" t="s">
        <v>97</v>
      </c>
      <c r="X5" s="2"/>
      <c r="Y5" s="2"/>
      <c r="Z5" s="2"/>
    </row>
    <row r="6" spans="1:26" ht="15.75" customHeigh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47"/>
      <c r="W6" s="97" t="s">
        <v>97</v>
      </c>
      <c r="X6" s="2"/>
      <c r="Y6" s="2"/>
      <c r="Z6" s="2"/>
    </row>
    <row r="7" spans="1:26" ht="15.75" customHeigh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48"/>
      <c r="W7" s="97" t="s">
        <v>97</v>
      </c>
      <c r="X7" s="2"/>
      <c r="Y7" s="2"/>
      <c r="Z7" s="2"/>
    </row>
    <row r="8" spans="1:26">
      <c r="A8" s="138" t="s">
        <v>85</v>
      </c>
      <c r="B8" s="139">
        <v>10</v>
      </c>
      <c r="C8" s="117"/>
      <c r="D8" s="123"/>
      <c r="E8" s="117"/>
      <c r="F8" s="123"/>
      <c r="G8" s="143" t="s">
        <v>86</v>
      </c>
      <c r="H8" s="144">
        <v>7</v>
      </c>
      <c r="I8" s="117"/>
      <c r="J8" s="123"/>
      <c r="K8" s="117"/>
      <c r="L8" s="123"/>
      <c r="M8" s="143" t="s">
        <v>25</v>
      </c>
      <c r="N8" s="144">
        <v>2</v>
      </c>
      <c r="O8" s="117"/>
      <c r="P8" s="123"/>
      <c r="Q8" s="143" t="s">
        <v>59</v>
      </c>
      <c r="R8" s="144">
        <v>6</v>
      </c>
      <c r="S8" s="143" t="s">
        <v>60</v>
      </c>
      <c r="T8" s="144">
        <v>1</v>
      </c>
      <c r="U8" s="2"/>
      <c r="V8" s="149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>
      <c r="A16" s="2"/>
      <c r="B16" s="34">
        <f>+SUM(B8:B15)</f>
        <v>10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7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2</v>
      </c>
      <c r="O16" s="2"/>
      <c r="P16" s="34">
        <f>+SUM(P8:P15)</f>
        <v>0</v>
      </c>
      <c r="Q16" s="2"/>
      <c r="R16" s="34">
        <f>+SUM(R8:R15)</f>
        <v>6</v>
      </c>
      <c r="S16" s="2"/>
      <c r="T16" s="34">
        <f>+SUM(T8:T15)</f>
        <v>1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50" t="s">
        <v>29</v>
      </c>
      <c r="D17" s="144">
        <v>1</v>
      </c>
      <c r="E17" s="140" t="s">
        <v>40</v>
      </c>
      <c r="F17" s="139">
        <v>2</v>
      </c>
      <c r="G17" s="138" t="s">
        <v>38</v>
      </c>
      <c r="H17" s="139">
        <v>3</v>
      </c>
      <c r="I17" s="125"/>
      <c r="J17" s="123"/>
      <c r="K17" s="125"/>
      <c r="L17" s="123"/>
      <c r="M17" s="140" t="s">
        <v>36</v>
      </c>
      <c r="N17" s="139">
        <v>8</v>
      </c>
      <c r="O17" s="125"/>
      <c r="P17" s="123"/>
      <c r="Q17" s="140" t="s">
        <v>89</v>
      </c>
      <c r="R17" s="139">
        <v>1</v>
      </c>
      <c r="S17" s="140" t="s">
        <v>37</v>
      </c>
      <c r="T17" s="139">
        <v>3</v>
      </c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1</v>
      </c>
      <c r="E25" s="14"/>
      <c r="F25" s="26">
        <f>+SUM(F17:F24)</f>
        <v>2</v>
      </c>
      <c r="G25" s="14"/>
      <c r="H25" s="26">
        <f>+SUM(H17:H24)</f>
        <v>3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</f>
        <v>8</v>
      </c>
      <c r="O25" s="14"/>
      <c r="P25" s="26">
        <f>+SUM(P17:P24)</f>
        <v>0</v>
      </c>
      <c r="Q25" s="14"/>
      <c r="R25" s="26">
        <f>+SUM(R17:R24)</f>
        <v>1</v>
      </c>
      <c r="S25" s="14"/>
      <c r="T25" s="26">
        <f>+SUM(T17:T24)</f>
        <v>3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38" t="s">
        <v>42</v>
      </c>
      <c r="D26" s="139">
        <v>2</v>
      </c>
      <c r="E26" s="117"/>
      <c r="F26" s="123"/>
      <c r="G26" s="117"/>
      <c r="H26" s="123"/>
      <c r="I26" s="138" t="s">
        <v>49</v>
      </c>
      <c r="J26" s="139">
        <v>25</v>
      </c>
      <c r="K26" s="117"/>
      <c r="L26" s="123"/>
      <c r="M26" s="117"/>
      <c r="N26" s="123"/>
      <c r="O26" s="138" t="s">
        <v>46</v>
      </c>
      <c r="P26" s="139">
        <v>3</v>
      </c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>
      <c r="A32" s="2"/>
      <c r="B32" s="26">
        <f>+SUM(B26:B31)</f>
        <v>0</v>
      </c>
      <c r="C32" s="2"/>
      <c r="D32" s="26">
        <f>+SUM(D26:D31)</f>
        <v>2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25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3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6.1640625" bestFit="1" customWidth="1"/>
    <col min="3" max="10" width="6.83203125" customWidth="1"/>
    <col min="11" max="11" width="8.33203125" customWidth="1"/>
    <col min="12" max="12" width="6.83203125" customWidth="1"/>
    <col min="13" max="13" width="8.1640625" customWidth="1"/>
    <col min="14" max="17" width="6.83203125" customWidth="1"/>
    <col min="18" max="18" width="16.1640625" bestFit="1" customWidth="1"/>
    <col min="19" max="19" width="6.83203125" customWidth="1"/>
    <col min="20" max="20" width="11.1640625" bestFit="1" customWidth="1"/>
    <col min="21" max="26" width="6.83203125" customWidth="1"/>
  </cols>
  <sheetData>
    <row r="1" spans="1:20" ht="15" customHeight="1">
      <c r="A1" s="220" t="s">
        <v>0</v>
      </c>
      <c r="B1" s="220" t="s">
        <v>2</v>
      </c>
      <c r="C1" s="220" t="s">
        <v>3</v>
      </c>
      <c r="D1" s="220" t="s">
        <v>4</v>
      </c>
      <c r="E1" s="221" t="s">
        <v>61</v>
      </c>
      <c r="F1" s="203"/>
      <c r="G1" s="203"/>
      <c r="H1" s="203"/>
      <c r="I1" s="203"/>
      <c r="J1" s="204"/>
      <c r="K1" s="220" t="s">
        <v>7</v>
      </c>
      <c r="L1" s="220" t="s">
        <v>8</v>
      </c>
      <c r="M1" s="220" t="s">
        <v>9</v>
      </c>
      <c r="N1" s="220" t="s">
        <v>10</v>
      </c>
      <c r="O1" s="220" t="s">
        <v>11</v>
      </c>
      <c r="P1" s="200" t="s">
        <v>95</v>
      </c>
      <c r="Q1" s="1"/>
      <c r="R1" s="199" t="s">
        <v>84</v>
      </c>
      <c r="S1" s="199"/>
      <c r="T1" s="199"/>
    </row>
    <row r="2" spans="1:20" ht="16" thickBot="1">
      <c r="A2" s="201"/>
      <c r="B2" s="208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R2" s="199"/>
      <c r="S2" s="199"/>
      <c r="T2" s="199"/>
    </row>
    <row r="3" spans="1:20" ht="16" thickBot="1">
      <c r="A3" s="4">
        <v>1</v>
      </c>
      <c r="B3" s="134" t="s">
        <v>13</v>
      </c>
      <c r="C3" s="133">
        <f>RoseSerieB!B3</f>
        <v>490</v>
      </c>
      <c r="D3" s="3">
        <v>50</v>
      </c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6">
        <f t="shared" ref="O3:O12" si="0">C3+D3+E3+F3+G3+H3+I3+J3+K3-L3+M3-N3</f>
        <v>540</v>
      </c>
      <c r="P3" s="104">
        <f>ROUNDDOWN(O3/3,0)</f>
        <v>180</v>
      </c>
      <c r="Q3" s="17"/>
    </row>
    <row r="4" spans="1:20" ht="16" thickBot="1">
      <c r="A4" s="21">
        <v>2</v>
      </c>
      <c r="B4" s="135" t="s">
        <v>55</v>
      </c>
      <c r="C4" s="41">
        <f>RoseSerieB!D3</f>
        <v>497</v>
      </c>
      <c r="D4" s="18">
        <v>50</v>
      </c>
      <c r="E4" s="21"/>
      <c r="F4" s="17"/>
      <c r="G4" s="17"/>
      <c r="H4" s="17"/>
      <c r="I4" s="17"/>
      <c r="J4" s="17"/>
      <c r="K4" s="18">
        <f>SvincoliB!$D$15</f>
        <v>0</v>
      </c>
      <c r="L4" s="22">
        <f>SvincoliB!$D$29</f>
        <v>0</v>
      </c>
      <c r="M4" s="18">
        <f>SvincoliB!$D$45</f>
        <v>0</v>
      </c>
      <c r="N4" s="22">
        <f>SvincoliB!$D$59</f>
        <v>0</v>
      </c>
      <c r="O4" s="25">
        <f t="shared" si="0"/>
        <v>547</v>
      </c>
      <c r="P4" s="105">
        <f t="shared" ref="P4:P12" si="1">ROUNDDOWN(O4/3,0)</f>
        <v>182</v>
      </c>
      <c r="Q4" s="17"/>
      <c r="R4" s="51"/>
      <c r="S4" s="70"/>
      <c r="T4" s="52"/>
    </row>
    <row r="5" spans="1:20">
      <c r="A5" s="21">
        <v>3</v>
      </c>
      <c r="B5" s="135" t="s">
        <v>82</v>
      </c>
      <c r="C5" s="41">
        <f>RoseSerieB!F3</f>
        <v>501</v>
      </c>
      <c r="D5" s="18">
        <v>50</v>
      </c>
      <c r="E5" s="21"/>
      <c r="F5" s="17"/>
      <c r="G5" s="17"/>
      <c r="H5" s="17"/>
      <c r="I5" s="17"/>
      <c r="J5" s="17"/>
      <c r="K5" s="18">
        <f>SvincoliB!$F$15</f>
        <v>0</v>
      </c>
      <c r="L5" s="22">
        <f>SvincoliB!$F$29</f>
        <v>0</v>
      </c>
      <c r="M5" s="18">
        <f>SvincoliB!$F$45</f>
        <v>0</v>
      </c>
      <c r="N5" s="22">
        <f>SvincoliB!$F$59</f>
        <v>0</v>
      </c>
      <c r="O5" s="25">
        <f t="shared" si="0"/>
        <v>551</v>
      </c>
      <c r="P5" s="105">
        <f t="shared" si="1"/>
        <v>183</v>
      </c>
      <c r="Q5" s="17"/>
      <c r="R5" s="53"/>
      <c r="S5" s="71"/>
      <c r="T5" s="54"/>
    </row>
    <row r="6" spans="1:20" ht="16" thickBot="1">
      <c r="A6" s="21">
        <v>4</v>
      </c>
      <c r="B6" s="135" t="s">
        <v>83</v>
      </c>
      <c r="C6" s="41">
        <f>RoseSerieB!H3</f>
        <v>491</v>
      </c>
      <c r="D6" s="18">
        <v>50</v>
      </c>
      <c r="E6" s="21"/>
      <c r="F6" s="17"/>
      <c r="G6" s="17"/>
      <c r="H6" s="17"/>
      <c r="I6" s="17"/>
      <c r="J6" s="17"/>
      <c r="K6" s="18">
        <f>SvincoliB!$H$15</f>
        <v>0</v>
      </c>
      <c r="L6" s="22">
        <f>SvincoliB!$H$29</f>
        <v>0</v>
      </c>
      <c r="M6" s="18">
        <f>SvincoliB!$H$45</f>
        <v>0</v>
      </c>
      <c r="N6" s="22">
        <f>SvincoliB!$H$59</f>
        <v>0</v>
      </c>
      <c r="O6" s="25">
        <f t="shared" si="0"/>
        <v>541</v>
      </c>
      <c r="P6" s="105">
        <f t="shared" si="1"/>
        <v>180</v>
      </c>
      <c r="Q6" s="17"/>
      <c r="R6" s="31"/>
      <c r="S6" s="72"/>
      <c r="T6" s="55"/>
    </row>
    <row r="7" spans="1:20" ht="16" thickBot="1">
      <c r="A7" s="21">
        <v>5</v>
      </c>
      <c r="B7" s="135" t="s">
        <v>51</v>
      </c>
      <c r="C7" s="41">
        <f>RoseSerieB!J3</f>
        <v>475</v>
      </c>
      <c r="D7" s="18">
        <v>50</v>
      </c>
      <c r="E7" s="21"/>
      <c r="F7" s="17"/>
      <c r="G7" s="17"/>
      <c r="H7" s="17"/>
      <c r="I7" s="17"/>
      <c r="J7" s="17"/>
      <c r="K7" s="18">
        <f>SvincoliB!$J$15</f>
        <v>0</v>
      </c>
      <c r="L7" s="22">
        <f>SvincoliB!$J$29</f>
        <v>0</v>
      </c>
      <c r="M7" s="18">
        <f>SvincoliB!$J$45</f>
        <v>0</v>
      </c>
      <c r="N7" s="22">
        <f>SvincoliB!$J$59</f>
        <v>0</v>
      </c>
      <c r="O7" s="25">
        <f t="shared" si="0"/>
        <v>525</v>
      </c>
      <c r="P7" s="105">
        <f t="shared" si="1"/>
        <v>175</v>
      </c>
      <c r="Q7" s="17"/>
      <c r="R7" s="51"/>
      <c r="S7" s="70"/>
      <c r="T7" s="52"/>
    </row>
    <row r="8" spans="1:20">
      <c r="A8" s="21">
        <v>6</v>
      </c>
      <c r="B8" s="135" t="s">
        <v>80</v>
      </c>
      <c r="C8" s="41">
        <f>RoseSerieB!L3</f>
        <v>509</v>
      </c>
      <c r="D8" s="18">
        <v>50</v>
      </c>
      <c r="E8" s="21"/>
      <c r="F8" s="17"/>
      <c r="G8" s="17"/>
      <c r="H8" s="17"/>
      <c r="I8" s="17"/>
      <c r="J8" s="17"/>
      <c r="K8" s="18">
        <f>SvincoliB!$L$15</f>
        <v>0</v>
      </c>
      <c r="L8" s="22">
        <f>SvincoliB!$L$29</f>
        <v>0</v>
      </c>
      <c r="M8" s="18">
        <f>SvincoliB!$L$45</f>
        <v>0</v>
      </c>
      <c r="N8" s="22">
        <f>SvincoliB!$L$59</f>
        <v>0</v>
      </c>
      <c r="O8" s="25">
        <f t="shared" si="0"/>
        <v>559</v>
      </c>
      <c r="P8" s="105">
        <f t="shared" si="1"/>
        <v>186</v>
      </c>
      <c r="Q8" s="77"/>
      <c r="R8" s="53"/>
      <c r="S8" s="71"/>
      <c r="T8" s="54"/>
    </row>
    <row r="9" spans="1:20" ht="16" thickBot="1">
      <c r="A9" s="21">
        <v>7</v>
      </c>
      <c r="B9" s="136" t="s">
        <v>94</v>
      </c>
      <c r="C9" s="41">
        <f>RoseSerieB!N3</f>
        <v>498</v>
      </c>
      <c r="D9" s="18">
        <v>50</v>
      </c>
      <c r="E9" s="21"/>
      <c r="F9" s="17"/>
      <c r="G9" s="17"/>
      <c r="H9" s="17"/>
      <c r="I9" s="17"/>
      <c r="J9" s="17"/>
      <c r="K9" s="18">
        <f>SvincoliB!$N$15</f>
        <v>0</v>
      </c>
      <c r="L9" s="22">
        <f>SvincoliB!$N$29</f>
        <v>0</v>
      </c>
      <c r="M9" s="18">
        <f>SvincoliB!$N$45</f>
        <v>0</v>
      </c>
      <c r="N9" s="22">
        <f>SvincoliB!$N$59</f>
        <v>0</v>
      </c>
      <c r="O9" s="25">
        <f t="shared" si="0"/>
        <v>548</v>
      </c>
      <c r="P9" s="105">
        <f t="shared" si="1"/>
        <v>182</v>
      </c>
      <c r="Q9" s="17"/>
      <c r="R9" s="31"/>
      <c r="S9" s="72"/>
      <c r="T9" s="42"/>
    </row>
    <row r="10" spans="1:20" ht="16" thickBot="1">
      <c r="A10" s="21">
        <v>8</v>
      </c>
      <c r="B10" s="135" t="s">
        <v>81</v>
      </c>
      <c r="C10" s="41">
        <f>RoseSerieB!P3</f>
        <v>497</v>
      </c>
      <c r="D10" s="18">
        <v>50</v>
      </c>
      <c r="E10" s="21"/>
      <c r="F10" s="17"/>
      <c r="G10" s="17"/>
      <c r="H10" s="17"/>
      <c r="I10" s="17"/>
      <c r="J10" s="17"/>
      <c r="K10" s="18">
        <f>SvincoliB!$P$15</f>
        <v>0</v>
      </c>
      <c r="L10" s="22">
        <f>SvincoliB!$P$29</f>
        <v>0</v>
      </c>
      <c r="M10" s="18">
        <f>SvincoliB!$P$45</f>
        <v>0</v>
      </c>
      <c r="N10" s="22">
        <f>SvincoliB!$P$59</f>
        <v>0</v>
      </c>
      <c r="O10" s="25">
        <f t="shared" si="0"/>
        <v>547</v>
      </c>
      <c r="P10" s="105">
        <f t="shared" si="1"/>
        <v>182</v>
      </c>
      <c r="Q10" s="17"/>
      <c r="R10" s="62"/>
      <c r="S10" s="73"/>
      <c r="T10" s="63"/>
    </row>
    <row r="11" spans="1:20">
      <c r="A11" s="21">
        <v>9</v>
      </c>
      <c r="B11" s="136" t="s">
        <v>103</v>
      </c>
      <c r="C11" s="41">
        <f>RoseSerieB!R3</f>
        <v>509</v>
      </c>
      <c r="D11" s="18">
        <v>50</v>
      </c>
      <c r="E11" s="21"/>
      <c r="F11" s="17"/>
      <c r="G11" s="17"/>
      <c r="H11" s="17"/>
      <c r="I11" s="17"/>
      <c r="J11" s="17"/>
      <c r="K11" s="18">
        <f>SvincoliB!$R$15</f>
        <v>0</v>
      </c>
      <c r="L11" s="22">
        <f>SvincoliB!$R$29</f>
        <v>0</v>
      </c>
      <c r="M11" s="18">
        <f>SvincoliB!$R$45</f>
        <v>0</v>
      </c>
      <c r="N11" s="22">
        <f>SvincoliB!$R$59</f>
        <v>0</v>
      </c>
      <c r="O11" s="25">
        <f t="shared" si="0"/>
        <v>559</v>
      </c>
      <c r="P11" s="105">
        <f t="shared" si="1"/>
        <v>186</v>
      </c>
      <c r="Q11" s="77"/>
      <c r="R11" s="66"/>
      <c r="S11" s="74"/>
      <c r="T11" s="67"/>
    </row>
    <row r="12" spans="1:20" ht="16" thickBot="1">
      <c r="A12" s="31">
        <v>10</v>
      </c>
      <c r="B12" s="137" t="s">
        <v>64</v>
      </c>
      <c r="C12" s="42">
        <f>RoseSerieB!T3</f>
        <v>510</v>
      </c>
      <c r="D12" s="30">
        <v>50</v>
      </c>
      <c r="E12" s="31"/>
      <c r="F12" s="32"/>
      <c r="G12" s="32"/>
      <c r="H12" s="32"/>
      <c r="I12" s="32"/>
      <c r="J12" s="32"/>
      <c r="K12" s="30">
        <f>SvincoliB!$T$15</f>
        <v>0</v>
      </c>
      <c r="L12" s="33">
        <f>SvincoliB!$T$29</f>
        <v>0</v>
      </c>
      <c r="M12" s="30">
        <f>SvincoliB!$T$45</f>
        <v>0</v>
      </c>
      <c r="N12" s="33">
        <f>SvincoliB!$T$59</f>
        <v>0</v>
      </c>
      <c r="O12" s="37">
        <f t="shared" si="0"/>
        <v>560</v>
      </c>
      <c r="P12" s="106">
        <f t="shared" si="1"/>
        <v>186</v>
      </c>
      <c r="Q12" s="17"/>
      <c r="R12" s="68"/>
      <c r="S12" s="75"/>
      <c r="T12" s="69"/>
    </row>
    <row r="13" spans="1:20" ht="16" thickBot="1">
      <c r="D13" s="2"/>
      <c r="R13" s="64"/>
      <c r="S13" s="76"/>
      <c r="T13" s="65"/>
    </row>
    <row r="14" spans="1:20" ht="15" customHeight="1">
      <c r="B14" s="97"/>
      <c r="Q14" s="38"/>
      <c r="R14" s="21"/>
      <c r="S14" s="71"/>
      <c r="T14" s="54"/>
    </row>
    <row r="15" spans="1:20" ht="15" customHeight="1" thickBot="1">
      <c r="B15" s="97"/>
      <c r="Q15" s="38"/>
      <c r="R15" s="31"/>
      <c r="S15" s="72"/>
      <c r="T15" s="55"/>
    </row>
    <row r="16" spans="1:20" ht="15" customHeight="1" thickBot="1">
      <c r="B16" s="97"/>
      <c r="R16" s="56"/>
      <c r="S16" s="70"/>
      <c r="T16" s="57"/>
    </row>
    <row r="17" spans="2:20">
      <c r="B17" s="60"/>
      <c r="C17" s="60"/>
      <c r="D17" s="59"/>
      <c r="Q17" s="50"/>
      <c r="R17" s="21"/>
      <c r="S17" s="71"/>
      <c r="T17" s="54"/>
    </row>
    <row r="18" spans="2:20" ht="16" thickBot="1">
      <c r="B18" s="58"/>
      <c r="C18" s="58"/>
      <c r="D18" s="61"/>
      <c r="I18" s="17"/>
      <c r="M18" s="17"/>
      <c r="R18" s="31"/>
      <c r="S18" s="72"/>
      <c r="T18" s="42"/>
    </row>
    <row r="19" spans="2:20" ht="16" thickBot="1">
      <c r="B19" s="58"/>
      <c r="C19" s="58"/>
      <c r="D19" s="61"/>
      <c r="I19" s="17"/>
      <c r="M19" s="17"/>
      <c r="R19" s="51"/>
      <c r="S19" s="70"/>
      <c r="T19" s="57"/>
    </row>
    <row r="20" spans="2:20">
      <c r="B20" s="17"/>
      <c r="C20" s="17"/>
      <c r="D20" s="17"/>
      <c r="H20" s="17"/>
      <c r="I20" s="17"/>
      <c r="J20" s="17"/>
      <c r="K20" s="17"/>
      <c r="L20" s="17"/>
      <c r="M20" s="17"/>
      <c r="N20" s="17"/>
      <c r="O20" s="17"/>
      <c r="P20" s="17"/>
      <c r="Q20" s="50"/>
      <c r="R20" s="53"/>
      <c r="S20" s="17"/>
      <c r="T20" s="54"/>
    </row>
    <row r="21" spans="2:20" ht="16" thickBot="1">
      <c r="B21" s="97"/>
      <c r="I21" s="17"/>
      <c r="J21" s="58"/>
      <c r="K21" s="58"/>
      <c r="L21" s="58"/>
      <c r="M21" s="58"/>
      <c r="N21" s="58"/>
      <c r="O21" s="58"/>
      <c r="P21" s="58"/>
      <c r="R21" s="31"/>
      <c r="S21" s="32"/>
      <c r="T21" s="42"/>
    </row>
    <row r="22" spans="2:20" ht="16" thickBot="1">
      <c r="B22" s="97"/>
      <c r="I22" s="17"/>
      <c r="J22" s="58"/>
      <c r="K22" s="58"/>
      <c r="L22" s="58"/>
      <c r="M22" s="58"/>
      <c r="N22" s="58"/>
      <c r="O22" s="58"/>
      <c r="P22" s="58"/>
      <c r="R22" s="62"/>
      <c r="S22" s="73"/>
      <c r="T22" s="63"/>
    </row>
    <row r="23" spans="2:20">
      <c r="I23" s="17"/>
      <c r="J23" s="58"/>
      <c r="K23" s="58"/>
      <c r="L23" s="58"/>
      <c r="M23" s="58"/>
      <c r="N23" s="58"/>
      <c r="O23" s="58"/>
      <c r="P23" s="58"/>
      <c r="R23" s="91"/>
      <c r="S23" s="92"/>
      <c r="T23" s="93"/>
    </row>
    <row r="24" spans="2:20" ht="15" customHeight="1" thickBot="1">
      <c r="R24" s="68"/>
      <c r="S24" s="94"/>
      <c r="T24" s="69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sqref="A1:T1"/>
    </sheetView>
  </sheetViews>
  <sheetFormatPr baseColWidth="10" defaultColWidth="13.33203125" defaultRowHeight="15" customHeight="1" x14ac:dyDescent="0"/>
  <cols>
    <col min="1" max="1" width="11.6640625" bestFit="1" customWidth="1"/>
    <col min="2" max="2" width="4.1640625" bestFit="1" customWidth="1"/>
    <col min="3" max="3" width="10.83203125" bestFit="1" customWidth="1"/>
    <col min="4" max="4" width="3.1640625" bestFit="1" customWidth="1"/>
    <col min="5" max="5" width="11.6640625" bestFit="1" customWidth="1"/>
    <col min="6" max="6" width="4.1640625" bestFit="1" customWidth="1"/>
    <col min="7" max="7" width="10.6640625" bestFit="1" customWidth="1"/>
    <col min="8" max="8" width="3.1640625" bestFit="1" customWidth="1"/>
    <col min="9" max="9" width="10.33203125" bestFit="1" customWidth="1"/>
    <col min="10" max="10" width="3.1640625" bestFit="1" customWidth="1"/>
    <col min="11" max="11" width="9.6640625" bestFit="1" customWidth="1"/>
    <col min="12" max="12" width="4.1640625" bestFit="1" customWidth="1"/>
    <col min="13" max="13" width="15.33203125" bestFit="1" customWidth="1"/>
    <col min="14" max="14" width="3.1640625" bestFit="1" customWidth="1"/>
    <col min="15" max="15" width="9.6640625" bestFit="1" customWidth="1"/>
    <col min="16" max="16" width="3.1640625" bestFit="1" customWidth="1"/>
    <col min="17" max="17" width="17.83203125" bestFit="1" customWidth="1"/>
    <col min="18" max="18" width="3.1640625" bestFit="1" customWidth="1"/>
    <col min="19" max="19" width="9.6640625" bestFit="1" customWidth="1"/>
    <col min="20" max="20" width="3.1640625" bestFit="1" customWidth="1"/>
    <col min="21" max="21" width="7.83203125" bestFit="1" customWidth="1"/>
    <col min="22" max="22" width="9.83203125" bestFit="1" customWidth="1"/>
    <col min="23" max="23" width="6.83203125" customWidth="1"/>
  </cols>
  <sheetData>
    <row r="1" spans="1:22" ht="15.75" customHeight="1" thickBot="1">
      <c r="A1" s="193" t="s">
        <v>92</v>
      </c>
      <c r="B1" s="194"/>
      <c r="C1" s="196" t="s">
        <v>55</v>
      </c>
      <c r="D1" s="197"/>
      <c r="E1" s="196" t="s">
        <v>57</v>
      </c>
      <c r="F1" s="197"/>
      <c r="G1" s="193" t="s">
        <v>54</v>
      </c>
      <c r="H1" s="194"/>
      <c r="I1" s="209" t="s">
        <v>51</v>
      </c>
      <c r="J1" s="204"/>
      <c r="K1" s="193" t="s">
        <v>50</v>
      </c>
      <c r="L1" s="194"/>
      <c r="M1" s="196" t="s">
        <v>102</v>
      </c>
      <c r="N1" s="197"/>
      <c r="O1" s="196" t="s">
        <v>56</v>
      </c>
      <c r="P1" s="197"/>
      <c r="Q1" s="196" t="s">
        <v>103</v>
      </c>
      <c r="R1" s="197"/>
      <c r="S1" s="196" t="s">
        <v>64</v>
      </c>
      <c r="T1" s="197"/>
      <c r="U1" s="224" t="s">
        <v>19</v>
      </c>
      <c r="V1" s="222" t="s">
        <v>20</v>
      </c>
    </row>
    <row r="2" spans="1:22">
      <c r="A2" s="8"/>
      <c r="B2" s="10"/>
      <c r="C2" s="8"/>
      <c r="D2" s="113"/>
      <c r="E2" s="8"/>
      <c r="F2" s="113"/>
      <c r="G2" s="8"/>
      <c r="H2" s="113"/>
      <c r="I2" s="95"/>
      <c r="J2" s="113"/>
      <c r="K2" s="8"/>
      <c r="L2" s="113"/>
      <c r="M2" s="8"/>
      <c r="N2" s="113"/>
      <c r="O2" s="8"/>
      <c r="P2" s="113"/>
      <c r="Q2" s="8"/>
      <c r="R2" s="113"/>
      <c r="S2" s="8"/>
      <c r="T2" s="10"/>
      <c r="U2" s="225"/>
      <c r="V2" s="208"/>
    </row>
    <row r="3" spans="1:22">
      <c r="A3" s="14"/>
      <c r="B3" s="15"/>
      <c r="C3" s="14"/>
      <c r="D3" s="114"/>
      <c r="E3" s="14"/>
      <c r="F3" s="114"/>
      <c r="G3" s="14"/>
      <c r="H3" s="114"/>
      <c r="I3" s="78"/>
      <c r="J3" s="114"/>
      <c r="K3" s="14"/>
      <c r="L3" s="114"/>
      <c r="M3" s="14"/>
      <c r="N3" s="114"/>
      <c r="O3" s="14"/>
      <c r="P3" s="114"/>
      <c r="Q3" s="14"/>
      <c r="R3" s="114"/>
      <c r="S3" s="14"/>
      <c r="T3" s="15"/>
      <c r="U3" s="225"/>
      <c r="V3" s="208"/>
    </row>
    <row r="4" spans="1:22">
      <c r="A4" s="14"/>
      <c r="B4" s="15"/>
      <c r="C4" s="14"/>
      <c r="D4" s="15"/>
      <c r="E4" s="14"/>
      <c r="F4" s="114"/>
      <c r="G4" s="14"/>
      <c r="H4" s="114"/>
      <c r="I4" s="14"/>
      <c r="J4" s="114"/>
      <c r="K4" s="14"/>
      <c r="L4" s="114"/>
      <c r="M4" s="14"/>
      <c r="N4" s="114"/>
      <c r="O4" s="14"/>
      <c r="P4" s="114"/>
      <c r="Q4" s="14"/>
      <c r="R4" s="114"/>
      <c r="S4" s="14"/>
      <c r="T4" s="15"/>
      <c r="U4" s="225"/>
      <c r="V4" s="208"/>
    </row>
    <row r="5" spans="1:22">
      <c r="A5" s="14"/>
      <c r="B5" s="15"/>
      <c r="C5" s="14"/>
      <c r="D5" s="15"/>
      <c r="E5" s="14"/>
      <c r="F5" s="114"/>
      <c r="G5" s="14"/>
      <c r="H5" s="114"/>
      <c r="I5" s="14"/>
      <c r="J5" s="114"/>
      <c r="K5" s="14"/>
      <c r="L5" s="114"/>
      <c r="M5" s="14"/>
      <c r="N5" s="114"/>
      <c r="O5" s="14"/>
      <c r="P5" s="114"/>
      <c r="Q5" s="14"/>
      <c r="R5" s="114"/>
      <c r="S5" s="14"/>
      <c r="T5" s="15"/>
      <c r="U5" s="225"/>
      <c r="V5" s="208"/>
    </row>
    <row r="6" spans="1:22">
      <c r="A6" s="14"/>
      <c r="B6" s="15"/>
      <c r="C6" s="14"/>
      <c r="D6" s="15"/>
      <c r="E6" s="14"/>
      <c r="F6" s="114"/>
      <c r="G6" s="14"/>
      <c r="H6" s="114"/>
      <c r="I6" s="14"/>
      <c r="J6" s="114"/>
      <c r="K6" s="14"/>
      <c r="L6" s="114"/>
      <c r="M6" s="14"/>
      <c r="N6" s="114"/>
      <c r="O6" s="14"/>
      <c r="P6" s="114"/>
      <c r="Q6" s="14"/>
      <c r="R6" s="114"/>
      <c r="S6" s="14"/>
      <c r="T6" s="15"/>
      <c r="U6" s="225"/>
      <c r="V6" s="208"/>
    </row>
    <row r="7" spans="1:22">
      <c r="A7" s="14"/>
      <c r="B7" s="15"/>
      <c r="C7" s="14"/>
      <c r="D7" s="15"/>
      <c r="E7" s="14"/>
      <c r="F7" s="114"/>
      <c r="G7" s="14"/>
      <c r="H7" s="114"/>
      <c r="I7" s="14"/>
      <c r="J7" s="114"/>
      <c r="K7" s="14"/>
      <c r="L7" s="114"/>
      <c r="M7" s="14"/>
      <c r="N7" s="114"/>
      <c r="O7" s="14"/>
      <c r="P7" s="15"/>
      <c r="Q7" s="14"/>
      <c r="R7" s="114"/>
      <c r="S7" s="14"/>
      <c r="T7" s="15"/>
      <c r="U7" s="225"/>
      <c r="V7" s="208"/>
    </row>
    <row r="8" spans="1:22">
      <c r="A8" s="14"/>
      <c r="B8" s="15"/>
      <c r="C8" s="14"/>
      <c r="D8" s="15"/>
      <c r="E8" s="14"/>
      <c r="F8" s="114"/>
      <c r="G8" s="14"/>
      <c r="H8" s="114"/>
      <c r="I8" s="14"/>
      <c r="J8" s="15"/>
      <c r="K8" s="14"/>
      <c r="L8" s="114"/>
      <c r="M8" s="14"/>
      <c r="N8" s="15"/>
      <c r="O8" s="14"/>
      <c r="P8" s="15"/>
      <c r="Q8" s="14"/>
      <c r="R8" s="114"/>
      <c r="S8" s="14"/>
      <c r="T8" s="15"/>
      <c r="U8" s="225"/>
      <c r="V8" s="208"/>
    </row>
    <row r="9" spans="1:22">
      <c r="A9" s="14"/>
      <c r="B9" s="15"/>
      <c r="C9" s="14"/>
      <c r="D9" s="15"/>
      <c r="E9" s="14"/>
      <c r="F9" s="15"/>
      <c r="G9" s="14"/>
      <c r="H9" s="114"/>
      <c r="I9" s="14"/>
      <c r="J9" s="15"/>
      <c r="K9" s="14"/>
      <c r="L9" s="15"/>
      <c r="M9" s="14"/>
      <c r="N9" s="15"/>
      <c r="O9" s="14"/>
      <c r="P9" s="15"/>
      <c r="Q9" s="14"/>
      <c r="R9" s="114"/>
      <c r="S9" s="14"/>
      <c r="T9" s="15"/>
      <c r="U9" s="225"/>
      <c r="V9" s="208"/>
    </row>
    <row r="10" spans="1:22">
      <c r="A10" s="14"/>
      <c r="B10" s="15"/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  <c r="Q10" s="14"/>
      <c r="R10" s="15"/>
      <c r="S10" s="14"/>
      <c r="T10" s="15"/>
      <c r="U10" s="225"/>
      <c r="V10" s="208"/>
    </row>
    <row r="11" spans="1:22">
      <c r="A11" s="14"/>
      <c r="B11" s="15"/>
      <c r="C11" s="14"/>
      <c r="D11" s="15"/>
      <c r="E11" s="14"/>
      <c r="F11" s="15"/>
      <c r="G11" s="14"/>
      <c r="H11" s="15"/>
      <c r="I11" s="14"/>
      <c r="J11" s="15"/>
      <c r="K11" s="14"/>
      <c r="L11" s="15"/>
      <c r="M11" s="14"/>
      <c r="N11" s="15"/>
      <c r="O11" s="14"/>
      <c r="P11" s="15"/>
      <c r="Q11" s="14"/>
      <c r="R11" s="15"/>
      <c r="S11" s="14"/>
      <c r="T11" s="15"/>
      <c r="U11" s="225"/>
      <c r="V11" s="208"/>
    </row>
    <row r="12" spans="1:22">
      <c r="A12" s="14"/>
      <c r="B12" s="15"/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  <c r="Q12" s="14"/>
      <c r="R12" s="15"/>
      <c r="S12" s="14"/>
      <c r="T12" s="15"/>
      <c r="U12" s="225"/>
      <c r="V12" s="208"/>
    </row>
    <row r="13" spans="1:22" ht="16" thickBot="1">
      <c r="A13" s="19"/>
      <c r="B13" s="20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  <c r="U13" s="225"/>
      <c r="V13" s="208"/>
    </row>
    <row r="14" spans="1:22" ht="16" thickBot="1">
      <c r="U14" s="225"/>
      <c r="V14" s="208"/>
    </row>
    <row r="15" spans="1:22" ht="16" thickBot="1">
      <c r="A15" s="27" t="s">
        <v>23</v>
      </c>
      <c r="B15" s="28">
        <f>ROUNDDOWN(SUM(B2:B13)/2,0)</f>
        <v>0</v>
      </c>
      <c r="C15" s="27" t="s">
        <v>23</v>
      </c>
      <c r="D15" s="28">
        <f>ROUNDDOWN(SUM(D2:D13)/2,0)</f>
        <v>0</v>
      </c>
      <c r="E15" s="27" t="s">
        <v>23</v>
      </c>
      <c r="F15" s="28">
        <f>ROUNDDOWN(SUM(F2:F13)/2,0)</f>
        <v>0</v>
      </c>
      <c r="G15" s="27" t="s">
        <v>23</v>
      </c>
      <c r="H15" s="28">
        <f>ROUNDDOWN(SUM(H2:H13)/2,0)</f>
        <v>0</v>
      </c>
      <c r="I15" s="27" t="s">
        <v>23</v>
      </c>
      <c r="J15" s="28">
        <f>ROUNDDOWN(SUM(J2:J13)/2,0)</f>
        <v>0</v>
      </c>
      <c r="K15" s="27" t="s">
        <v>23</v>
      </c>
      <c r="L15" s="28">
        <f>ROUNDDOWN(SUM(L2:L13)/2,0)</f>
        <v>0</v>
      </c>
      <c r="M15" s="27" t="s">
        <v>23</v>
      </c>
      <c r="N15" s="28">
        <f>ROUNDDOWN(SUM(N2:N13)/2,0)</f>
        <v>0</v>
      </c>
      <c r="O15" s="27" t="s">
        <v>23</v>
      </c>
      <c r="P15" s="28">
        <f>ROUNDDOWN(SUM(P2:P13)/2,0)</f>
        <v>0</v>
      </c>
      <c r="Q15" s="27" t="s">
        <v>23</v>
      </c>
      <c r="R15" s="28">
        <f>ROUNDDOWN(SUM(R2:R13)/2,0)</f>
        <v>0</v>
      </c>
      <c r="S15" s="27" t="s">
        <v>23</v>
      </c>
      <c r="T15" s="29">
        <f>ROUNDDOWN(SUM(T2:T13)/2,0)</f>
        <v>0</v>
      </c>
      <c r="U15" s="205"/>
      <c r="V15" s="208"/>
    </row>
    <row r="16" spans="1:22" ht="16" thickBot="1">
      <c r="V16" s="208"/>
    </row>
    <row r="17" spans="1:22" ht="15" customHeight="1">
      <c r="A17" s="8"/>
      <c r="B17" s="10"/>
      <c r="C17" s="8"/>
      <c r="D17" s="113"/>
      <c r="E17" s="8"/>
      <c r="F17" s="113"/>
      <c r="G17" s="8"/>
      <c r="H17" s="113"/>
      <c r="I17" s="95"/>
      <c r="J17" s="113"/>
      <c r="K17" s="8"/>
      <c r="L17" s="113"/>
      <c r="M17" s="8"/>
      <c r="N17" s="113"/>
      <c r="O17" s="8"/>
      <c r="P17" s="113"/>
      <c r="Q17" s="8"/>
      <c r="R17" s="113"/>
      <c r="S17" s="8"/>
      <c r="T17" s="10"/>
      <c r="U17" s="226" t="s">
        <v>24</v>
      </c>
      <c r="V17" s="208"/>
    </row>
    <row r="18" spans="1:22">
      <c r="A18" s="14"/>
      <c r="B18" s="15"/>
      <c r="C18" s="14"/>
      <c r="D18" s="114"/>
      <c r="E18" s="14"/>
      <c r="F18" s="114"/>
      <c r="G18" s="14"/>
      <c r="H18" s="114"/>
      <c r="I18" s="116"/>
      <c r="J18" s="114"/>
      <c r="K18" s="14"/>
      <c r="L18" s="114"/>
      <c r="M18" s="14"/>
      <c r="N18" s="114"/>
      <c r="O18" s="14"/>
      <c r="P18" s="114"/>
      <c r="Q18" s="14"/>
      <c r="R18" s="114"/>
      <c r="S18" s="14"/>
      <c r="T18" s="15"/>
      <c r="U18" s="225"/>
      <c r="V18" s="208"/>
    </row>
    <row r="19" spans="1:22">
      <c r="A19" s="14"/>
      <c r="B19" s="15"/>
      <c r="C19" s="14"/>
      <c r="D19" s="15"/>
      <c r="E19" s="14"/>
      <c r="F19" s="114"/>
      <c r="G19" s="14"/>
      <c r="H19" s="114"/>
      <c r="I19" s="14"/>
      <c r="J19" s="114"/>
      <c r="K19" s="14"/>
      <c r="L19" s="114"/>
      <c r="M19" s="14"/>
      <c r="N19" s="114"/>
      <c r="O19" s="14"/>
      <c r="P19" s="114"/>
      <c r="Q19" s="14"/>
      <c r="R19" s="114"/>
      <c r="S19" s="14"/>
      <c r="T19" s="15"/>
      <c r="U19" s="225"/>
      <c r="V19" s="208"/>
    </row>
    <row r="20" spans="1:22">
      <c r="A20" s="14"/>
      <c r="B20" s="15"/>
      <c r="C20" s="14"/>
      <c r="D20" s="15"/>
      <c r="E20" s="14"/>
      <c r="F20" s="114"/>
      <c r="G20" s="14"/>
      <c r="H20" s="114"/>
      <c r="I20" s="14"/>
      <c r="J20" s="114"/>
      <c r="K20" s="14"/>
      <c r="L20" s="114"/>
      <c r="M20" s="14"/>
      <c r="N20" s="114"/>
      <c r="O20" s="14"/>
      <c r="P20" s="114"/>
      <c r="Q20" s="14"/>
      <c r="R20" s="114"/>
      <c r="S20" s="14"/>
      <c r="T20" s="15"/>
      <c r="U20" s="225"/>
      <c r="V20" s="208"/>
    </row>
    <row r="21" spans="1:22">
      <c r="A21" s="14"/>
      <c r="B21" s="15"/>
      <c r="C21" s="14"/>
      <c r="D21" s="15"/>
      <c r="E21" s="14"/>
      <c r="F21" s="114"/>
      <c r="G21" s="14"/>
      <c r="H21" s="114"/>
      <c r="I21" s="14"/>
      <c r="J21" s="114"/>
      <c r="K21" s="14"/>
      <c r="L21" s="114"/>
      <c r="M21" s="14"/>
      <c r="N21" s="114"/>
      <c r="O21" s="14"/>
      <c r="P21" s="114"/>
      <c r="Q21" s="14"/>
      <c r="R21" s="114"/>
      <c r="S21" s="14"/>
      <c r="T21" s="15"/>
      <c r="U21" s="225"/>
      <c r="V21" s="208"/>
    </row>
    <row r="22" spans="1:22">
      <c r="A22" s="14"/>
      <c r="B22" s="15"/>
      <c r="C22" s="14"/>
      <c r="D22" s="15"/>
      <c r="E22" s="14"/>
      <c r="F22" s="114"/>
      <c r="G22" s="14"/>
      <c r="H22" s="114"/>
      <c r="I22" s="14"/>
      <c r="J22" s="114"/>
      <c r="K22" s="14"/>
      <c r="L22" s="114"/>
      <c r="M22" s="14"/>
      <c r="N22" s="114"/>
      <c r="O22" s="14"/>
      <c r="P22" s="15"/>
      <c r="Q22" s="14"/>
      <c r="R22" s="114"/>
      <c r="S22" s="14"/>
      <c r="T22" s="15"/>
      <c r="U22" s="225"/>
      <c r="V22" s="208"/>
    </row>
    <row r="23" spans="1:22">
      <c r="A23" s="14"/>
      <c r="B23" s="15"/>
      <c r="C23" s="14"/>
      <c r="D23" s="15"/>
      <c r="E23" s="14"/>
      <c r="F23" s="114"/>
      <c r="G23" s="14"/>
      <c r="H23" s="114"/>
      <c r="I23" s="14"/>
      <c r="J23" s="15"/>
      <c r="K23" s="14"/>
      <c r="L23" s="114"/>
      <c r="M23" s="14"/>
      <c r="N23" s="15"/>
      <c r="O23" s="14"/>
      <c r="P23" s="15"/>
      <c r="Q23" s="14"/>
      <c r="R23" s="114"/>
      <c r="S23" s="14"/>
      <c r="T23" s="15"/>
      <c r="U23" s="225"/>
      <c r="V23" s="208"/>
    </row>
    <row r="24" spans="1:22">
      <c r="A24" s="14"/>
      <c r="B24" s="15"/>
      <c r="C24" s="14"/>
      <c r="D24" s="15"/>
      <c r="E24" s="14"/>
      <c r="F24" s="15"/>
      <c r="G24" s="14"/>
      <c r="H24" s="114"/>
      <c r="I24" s="14"/>
      <c r="J24" s="15"/>
      <c r="K24" s="14"/>
      <c r="L24" s="15"/>
      <c r="M24" s="14"/>
      <c r="N24" s="15"/>
      <c r="O24" s="14"/>
      <c r="P24" s="15"/>
      <c r="Q24" s="14"/>
      <c r="R24" s="114"/>
      <c r="S24" s="14"/>
      <c r="T24" s="15"/>
      <c r="U24" s="225"/>
      <c r="V24" s="208"/>
    </row>
    <row r="25" spans="1:22">
      <c r="A25" s="14"/>
      <c r="B25" s="15"/>
      <c r="C25" s="14"/>
      <c r="D25" s="15"/>
      <c r="E25" s="14"/>
      <c r="F25" s="15"/>
      <c r="G25" s="14"/>
      <c r="H25" s="15"/>
      <c r="I25" s="14"/>
      <c r="J25" s="15"/>
      <c r="K25" s="14"/>
      <c r="L25" s="15"/>
      <c r="M25" s="14"/>
      <c r="N25" s="15"/>
      <c r="O25" s="14"/>
      <c r="P25" s="15"/>
      <c r="Q25" s="14"/>
      <c r="R25" s="15"/>
      <c r="S25" s="14"/>
      <c r="T25" s="15"/>
      <c r="U25" s="225"/>
      <c r="V25" s="208"/>
    </row>
    <row r="26" spans="1:22">
      <c r="A26" s="14"/>
      <c r="B26" s="15"/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  <c r="Q26" s="14"/>
      <c r="R26" s="15"/>
      <c r="S26" s="14"/>
      <c r="T26" s="15"/>
      <c r="U26" s="225"/>
      <c r="V26" s="208"/>
    </row>
    <row r="27" spans="1:22">
      <c r="A27" s="14"/>
      <c r="B27" s="15"/>
      <c r="C27" s="14"/>
      <c r="D27" s="15"/>
      <c r="E27" s="14"/>
      <c r="F27" s="15"/>
      <c r="G27" s="14"/>
      <c r="H27" s="15"/>
      <c r="I27" s="14"/>
      <c r="J27" s="15"/>
      <c r="K27" s="14"/>
      <c r="L27" s="15"/>
      <c r="M27" s="14"/>
      <c r="N27" s="15"/>
      <c r="O27" s="14"/>
      <c r="P27" s="15"/>
      <c r="Q27" s="14"/>
      <c r="R27" s="15"/>
      <c r="S27" s="14"/>
      <c r="T27" s="15"/>
      <c r="U27" s="225"/>
      <c r="V27" s="208"/>
    </row>
    <row r="28" spans="1:22" ht="16" thickBot="1">
      <c r="A28" s="19"/>
      <c r="B28" s="20"/>
      <c r="C28" s="19"/>
      <c r="D28" s="20"/>
      <c r="E28" s="19"/>
      <c r="F28" s="20"/>
      <c r="G28" s="19"/>
      <c r="H28" s="20"/>
      <c r="I28" s="19"/>
      <c r="J28" s="20"/>
      <c r="K28" s="19"/>
      <c r="L28" s="20"/>
      <c r="M28" s="19"/>
      <c r="N28" s="20"/>
      <c r="O28" s="19"/>
      <c r="P28" s="20"/>
      <c r="Q28" s="19"/>
      <c r="R28" s="20"/>
      <c r="S28" s="19"/>
      <c r="T28" s="20"/>
      <c r="U28" s="225"/>
      <c r="V28" s="208"/>
    </row>
    <row r="29" spans="1:22" ht="16" thickBot="1">
      <c r="A29" s="27" t="s">
        <v>23</v>
      </c>
      <c r="B29" s="28">
        <f>SUM(B17:B28)</f>
        <v>0</v>
      </c>
      <c r="C29" s="27" t="s">
        <v>23</v>
      </c>
      <c r="D29" s="28">
        <f>SUM(D17:D28)</f>
        <v>0</v>
      </c>
      <c r="E29" s="27" t="s">
        <v>23</v>
      </c>
      <c r="F29" s="28">
        <f>SUM(F17:F28)</f>
        <v>0</v>
      </c>
      <c r="G29" s="27" t="s">
        <v>23</v>
      </c>
      <c r="H29" s="28">
        <f>SUM(H17:H28)</f>
        <v>0</v>
      </c>
      <c r="I29" s="27" t="s">
        <v>23</v>
      </c>
      <c r="J29" s="28">
        <f>SUM(J17:J28)</f>
        <v>0</v>
      </c>
      <c r="K29" s="27" t="s">
        <v>23</v>
      </c>
      <c r="L29" s="28">
        <f>SUM(L17:L28)</f>
        <v>0</v>
      </c>
      <c r="M29" s="27" t="s">
        <v>23</v>
      </c>
      <c r="N29" s="28">
        <f>SUM(N17:N28)</f>
        <v>0</v>
      </c>
      <c r="O29" s="27" t="s">
        <v>23</v>
      </c>
      <c r="P29" s="28">
        <f>SUM(P17:P28)</f>
        <v>0</v>
      </c>
      <c r="Q29" s="27" t="s">
        <v>23</v>
      </c>
      <c r="R29" s="28">
        <f>SUM(R17:R28)</f>
        <v>0</v>
      </c>
      <c r="S29" s="27" t="s">
        <v>23</v>
      </c>
      <c r="T29" s="28">
        <f>SUM(T17:T28)</f>
        <v>0</v>
      </c>
      <c r="U29" s="205"/>
      <c r="V29" s="201"/>
    </row>
    <row r="30" spans="1:22" ht="16" thickBot="1">
      <c r="A30" s="35"/>
      <c r="B30" s="35">
        <f>'Serie B'!O3</f>
        <v>540</v>
      </c>
      <c r="C30" s="35"/>
      <c r="D30" s="35">
        <f>'Serie B'!O4</f>
        <v>547</v>
      </c>
      <c r="E30" s="35"/>
      <c r="F30" s="35">
        <f>'Serie B'!O5</f>
        <v>551</v>
      </c>
      <c r="G30" s="35"/>
      <c r="H30" s="35">
        <f>'Serie B'!O6</f>
        <v>541</v>
      </c>
      <c r="I30" s="35"/>
      <c r="J30" s="35">
        <f>'Serie B'!O7</f>
        <v>525</v>
      </c>
      <c r="K30" s="35"/>
      <c r="L30" s="35">
        <f>'Serie B'!O8</f>
        <v>559</v>
      </c>
      <c r="M30" s="35"/>
      <c r="N30" s="35">
        <f>'Serie B'!O9</f>
        <v>548</v>
      </c>
      <c r="O30" s="35"/>
      <c r="P30" s="35">
        <f>'Serie B'!O10</f>
        <v>547</v>
      </c>
      <c r="Q30" s="35"/>
      <c r="R30" s="35">
        <f>'Serie B'!O11</f>
        <v>559</v>
      </c>
      <c r="S30" s="35"/>
      <c r="T30" s="35">
        <f>'Serie B'!O12</f>
        <v>560</v>
      </c>
      <c r="U30" s="211" t="s">
        <v>32</v>
      </c>
      <c r="V30" s="212"/>
    </row>
    <row r="31" spans="1:22" ht="15.75" customHeight="1" thickBot="1">
      <c r="A31" s="193"/>
      <c r="B31" s="194"/>
      <c r="C31" s="193"/>
      <c r="D31" s="194"/>
      <c r="E31" s="209"/>
      <c r="F31" s="204"/>
      <c r="G31" s="196"/>
      <c r="H31" s="197"/>
      <c r="I31" s="196"/>
      <c r="J31" s="197"/>
      <c r="K31" s="193"/>
      <c r="L31" s="194"/>
      <c r="M31" s="196"/>
      <c r="N31" s="210"/>
      <c r="O31" s="196"/>
      <c r="P31" s="197"/>
      <c r="Q31" s="196"/>
      <c r="R31" s="197"/>
      <c r="S31" s="209"/>
      <c r="T31" s="203"/>
      <c r="U31" s="228" t="s">
        <v>19</v>
      </c>
      <c r="V31" s="223" t="s">
        <v>41</v>
      </c>
    </row>
    <row r="32" spans="1:22">
      <c r="A32" s="8"/>
      <c r="B32" s="10"/>
      <c r="C32" s="8"/>
      <c r="D32" s="113"/>
      <c r="E32" s="8"/>
      <c r="F32" s="113"/>
      <c r="G32" s="8"/>
      <c r="H32" s="113"/>
      <c r="I32" s="95"/>
      <c r="J32" s="113"/>
      <c r="K32" s="8"/>
      <c r="L32" s="113"/>
      <c r="M32" s="8"/>
      <c r="N32" s="113"/>
      <c r="O32" s="8"/>
      <c r="P32" s="113"/>
      <c r="Q32" s="8"/>
      <c r="R32" s="113"/>
      <c r="S32" s="8"/>
      <c r="T32" s="10"/>
      <c r="U32" s="225"/>
      <c r="V32" s="208"/>
    </row>
    <row r="33" spans="1:22">
      <c r="A33" s="14"/>
      <c r="B33" s="15"/>
      <c r="C33" s="14"/>
      <c r="D33" s="114"/>
      <c r="E33" s="14"/>
      <c r="F33" s="114"/>
      <c r="G33" s="14"/>
      <c r="H33" s="114"/>
      <c r="I33" s="116"/>
      <c r="J33" s="114"/>
      <c r="K33" s="14"/>
      <c r="L33" s="114"/>
      <c r="M33" s="14"/>
      <c r="N33" s="114"/>
      <c r="O33" s="14"/>
      <c r="P33" s="114"/>
      <c r="Q33" s="14"/>
      <c r="R33" s="114"/>
      <c r="S33" s="14"/>
      <c r="T33" s="15"/>
      <c r="U33" s="225"/>
      <c r="V33" s="208"/>
    </row>
    <row r="34" spans="1:22">
      <c r="A34" s="14"/>
      <c r="B34" s="15"/>
      <c r="C34" s="14"/>
      <c r="D34" s="15"/>
      <c r="E34" s="14"/>
      <c r="F34" s="114"/>
      <c r="G34" s="14"/>
      <c r="H34" s="114"/>
      <c r="I34" s="14"/>
      <c r="J34" s="114"/>
      <c r="K34" s="14"/>
      <c r="L34" s="114"/>
      <c r="M34" s="14"/>
      <c r="N34" s="114"/>
      <c r="O34" s="14"/>
      <c r="P34" s="114"/>
      <c r="Q34" s="14"/>
      <c r="R34" s="114"/>
      <c r="S34" s="14"/>
      <c r="T34" s="15"/>
      <c r="U34" s="225"/>
      <c r="V34" s="208"/>
    </row>
    <row r="35" spans="1:22">
      <c r="A35" s="14"/>
      <c r="B35" s="15"/>
      <c r="C35" s="14"/>
      <c r="D35" s="15"/>
      <c r="E35" s="14"/>
      <c r="F35" s="114"/>
      <c r="G35" s="14"/>
      <c r="H35" s="114"/>
      <c r="I35" s="14"/>
      <c r="J35" s="114"/>
      <c r="K35" s="14"/>
      <c r="L35" s="114"/>
      <c r="M35" s="14"/>
      <c r="N35" s="114"/>
      <c r="O35" s="14"/>
      <c r="P35" s="114"/>
      <c r="Q35" s="14"/>
      <c r="R35" s="114"/>
      <c r="S35" s="14"/>
      <c r="T35" s="15"/>
      <c r="U35" s="225"/>
      <c r="V35" s="208"/>
    </row>
    <row r="36" spans="1:22">
      <c r="A36" s="14"/>
      <c r="B36" s="15"/>
      <c r="C36" s="14"/>
      <c r="D36" s="15"/>
      <c r="E36" s="14"/>
      <c r="F36" s="114"/>
      <c r="G36" s="14"/>
      <c r="H36" s="114"/>
      <c r="I36" s="14"/>
      <c r="J36" s="114"/>
      <c r="K36" s="14"/>
      <c r="L36" s="114"/>
      <c r="M36" s="14"/>
      <c r="N36" s="114"/>
      <c r="O36" s="14"/>
      <c r="P36" s="114"/>
      <c r="Q36" s="14"/>
      <c r="R36" s="114"/>
      <c r="S36" s="14"/>
      <c r="T36" s="15"/>
      <c r="U36" s="225"/>
      <c r="V36" s="208"/>
    </row>
    <row r="37" spans="1:22">
      <c r="A37" s="14"/>
      <c r="B37" s="15"/>
      <c r="C37" s="14"/>
      <c r="D37" s="15"/>
      <c r="E37" s="14"/>
      <c r="F37" s="114"/>
      <c r="G37" s="14"/>
      <c r="H37" s="114"/>
      <c r="I37" s="14"/>
      <c r="J37" s="114"/>
      <c r="K37" s="14"/>
      <c r="L37" s="114"/>
      <c r="M37" s="14"/>
      <c r="N37" s="114"/>
      <c r="O37" s="14"/>
      <c r="P37" s="15"/>
      <c r="Q37" s="14"/>
      <c r="R37" s="114"/>
      <c r="S37" s="14"/>
      <c r="T37" s="15"/>
      <c r="U37" s="225"/>
      <c r="V37" s="208"/>
    </row>
    <row r="38" spans="1:22">
      <c r="A38" s="14"/>
      <c r="B38" s="15"/>
      <c r="C38" s="14"/>
      <c r="D38" s="15"/>
      <c r="E38" s="14"/>
      <c r="F38" s="114"/>
      <c r="G38" s="14"/>
      <c r="H38" s="114"/>
      <c r="I38" s="14"/>
      <c r="J38" s="15"/>
      <c r="K38" s="14"/>
      <c r="L38" s="114"/>
      <c r="M38" s="14"/>
      <c r="N38" s="15"/>
      <c r="O38" s="14"/>
      <c r="P38" s="15"/>
      <c r="Q38" s="14"/>
      <c r="R38" s="114"/>
      <c r="S38" s="14"/>
      <c r="T38" s="15"/>
      <c r="U38" s="225"/>
      <c r="V38" s="208"/>
    </row>
    <row r="39" spans="1:22">
      <c r="A39" s="14"/>
      <c r="B39" s="15"/>
      <c r="C39" s="14"/>
      <c r="D39" s="15"/>
      <c r="E39" s="14"/>
      <c r="F39" s="15"/>
      <c r="G39" s="14"/>
      <c r="H39" s="114"/>
      <c r="I39" s="14"/>
      <c r="J39" s="15"/>
      <c r="K39" s="14"/>
      <c r="L39" s="15"/>
      <c r="M39" s="14"/>
      <c r="N39" s="15"/>
      <c r="O39" s="14"/>
      <c r="P39" s="15"/>
      <c r="Q39" s="14"/>
      <c r="R39" s="114"/>
      <c r="S39" s="14"/>
      <c r="T39" s="15"/>
      <c r="U39" s="225"/>
      <c r="V39" s="208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25"/>
      <c r="V40" s="208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25"/>
      <c r="V41" s="208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25"/>
      <c r="V42" s="208"/>
    </row>
    <row r="43" spans="1:22" ht="16" thickBot="1">
      <c r="A43" s="19"/>
      <c r="B43" s="20"/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  <c r="O43" s="19"/>
      <c r="P43" s="20"/>
      <c r="Q43" s="19"/>
      <c r="R43" s="20"/>
      <c r="S43" s="19"/>
      <c r="T43" s="20"/>
      <c r="U43" s="225"/>
      <c r="V43" s="208"/>
    </row>
    <row r="44" spans="1:22" ht="16" thickBot="1">
      <c r="U44" s="225"/>
      <c r="V44" s="208"/>
    </row>
    <row r="45" spans="1:22" ht="16" thickBot="1">
      <c r="A45" s="27" t="s">
        <v>23</v>
      </c>
      <c r="B45" s="28">
        <f>ROUNDDOWN(SUM(B32:B43)/2,0)</f>
        <v>0</v>
      </c>
      <c r="C45" s="27" t="s">
        <v>23</v>
      </c>
      <c r="D45" s="28">
        <f>ROUNDDOWN(SUM(D32:D43)/2,0)</f>
        <v>0</v>
      </c>
      <c r="E45" s="27" t="s">
        <v>23</v>
      </c>
      <c r="F45" s="28">
        <f>ROUNDDOWN(SUM(F32:F43)/2,0)</f>
        <v>0</v>
      </c>
      <c r="G45" s="27" t="s">
        <v>23</v>
      </c>
      <c r="H45" s="28">
        <f>ROUNDDOWN(SUM(H32:H43)/2,0)</f>
        <v>0</v>
      </c>
      <c r="I45" s="27" t="s">
        <v>23</v>
      </c>
      <c r="J45" s="28">
        <f>ROUNDDOWN(SUM(J32:J43)/2,0)</f>
        <v>0</v>
      </c>
      <c r="K45" s="27" t="s">
        <v>23</v>
      </c>
      <c r="L45" s="28">
        <f>ROUNDDOWN(SUM(L32:L43)/2,0)</f>
        <v>0</v>
      </c>
      <c r="M45" s="27" t="s">
        <v>23</v>
      </c>
      <c r="N45" s="28">
        <f>ROUNDDOWN(SUM(N32:N43)/2,0)</f>
        <v>0</v>
      </c>
      <c r="O45" s="27" t="s">
        <v>23</v>
      </c>
      <c r="P45" s="28">
        <f>ROUNDDOWN(SUM(P32:P43)/2,0)</f>
        <v>0</v>
      </c>
      <c r="Q45" s="27" t="s">
        <v>23</v>
      </c>
      <c r="R45" s="28">
        <f>ROUNDDOWN(SUM(R32:R43)/2,0)</f>
        <v>0</v>
      </c>
      <c r="S45" s="27" t="s">
        <v>23</v>
      </c>
      <c r="T45" s="29">
        <f>ROUNDDOWN(SUM(T32:T43)/2,0)</f>
        <v>0</v>
      </c>
      <c r="U45" s="205"/>
      <c r="V45" s="208"/>
    </row>
    <row r="46" spans="1:22" ht="16" thickBot="1">
      <c r="V46" s="208"/>
    </row>
    <row r="47" spans="1:22" ht="15" customHeight="1">
      <c r="A47" s="8"/>
      <c r="B47" s="10"/>
      <c r="C47" s="8"/>
      <c r="D47" s="113"/>
      <c r="E47" s="8"/>
      <c r="F47" s="113"/>
      <c r="G47" s="8"/>
      <c r="H47" s="113"/>
      <c r="I47" s="95"/>
      <c r="J47" s="113"/>
      <c r="K47" s="8"/>
      <c r="L47" s="113"/>
      <c r="M47" s="8"/>
      <c r="N47" s="113"/>
      <c r="O47" s="8"/>
      <c r="P47" s="113"/>
      <c r="Q47" s="8"/>
      <c r="R47" s="113"/>
      <c r="S47" s="8"/>
      <c r="T47" s="10"/>
      <c r="U47" s="227" t="s">
        <v>24</v>
      </c>
      <c r="V47" s="208"/>
    </row>
    <row r="48" spans="1:22">
      <c r="A48" s="14"/>
      <c r="B48" s="15"/>
      <c r="C48" s="14"/>
      <c r="D48" s="114"/>
      <c r="E48" s="14"/>
      <c r="F48" s="114"/>
      <c r="G48" s="14"/>
      <c r="H48" s="114"/>
      <c r="I48" s="116"/>
      <c r="J48" s="114"/>
      <c r="K48" s="14"/>
      <c r="L48" s="114"/>
      <c r="M48" s="14"/>
      <c r="N48" s="114"/>
      <c r="O48" s="14"/>
      <c r="P48" s="114"/>
      <c r="Q48" s="14"/>
      <c r="R48" s="114"/>
      <c r="S48" s="14"/>
      <c r="T48" s="15"/>
      <c r="U48" s="225"/>
      <c r="V48" s="208"/>
    </row>
    <row r="49" spans="1:22">
      <c r="A49" s="14"/>
      <c r="B49" s="15"/>
      <c r="C49" s="14"/>
      <c r="D49" s="15"/>
      <c r="E49" s="14"/>
      <c r="F49" s="114"/>
      <c r="G49" s="14"/>
      <c r="H49" s="114"/>
      <c r="I49" s="14"/>
      <c r="J49" s="114"/>
      <c r="K49" s="14"/>
      <c r="L49" s="114"/>
      <c r="M49" s="14"/>
      <c r="N49" s="114"/>
      <c r="O49" s="14"/>
      <c r="P49" s="114"/>
      <c r="Q49" s="14"/>
      <c r="R49" s="114"/>
      <c r="S49" s="14"/>
      <c r="T49" s="15"/>
      <c r="U49" s="225"/>
      <c r="V49" s="208"/>
    </row>
    <row r="50" spans="1:22">
      <c r="A50" s="14"/>
      <c r="B50" s="15"/>
      <c r="C50" s="14"/>
      <c r="D50" s="15"/>
      <c r="E50" s="14"/>
      <c r="F50" s="114"/>
      <c r="G50" s="14"/>
      <c r="H50" s="114"/>
      <c r="I50" s="14"/>
      <c r="J50" s="114"/>
      <c r="K50" s="14"/>
      <c r="L50" s="114"/>
      <c r="M50" s="14"/>
      <c r="N50" s="114"/>
      <c r="O50" s="14"/>
      <c r="P50" s="114"/>
      <c r="Q50" s="14"/>
      <c r="R50" s="114"/>
      <c r="S50" s="14"/>
      <c r="T50" s="15"/>
      <c r="U50" s="225"/>
      <c r="V50" s="208"/>
    </row>
    <row r="51" spans="1:22">
      <c r="A51" s="14"/>
      <c r="B51" s="15"/>
      <c r="C51" s="14"/>
      <c r="D51" s="15"/>
      <c r="E51" s="14"/>
      <c r="F51" s="114"/>
      <c r="G51" s="14"/>
      <c r="H51" s="114"/>
      <c r="I51" s="14"/>
      <c r="J51" s="114"/>
      <c r="K51" s="14"/>
      <c r="L51" s="114"/>
      <c r="M51" s="14"/>
      <c r="N51" s="114"/>
      <c r="O51" s="14"/>
      <c r="P51" s="114"/>
      <c r="Q51" s="14"/>
      <c r="R51" s="114"/>
      <c r="S51" s="14"/>
      <c r="T51" s="15"/>
      <c r="U51" s="225"/>
      <c r="V51" s="208"/>
    </row>
    <row r="52" spans="1:22">
      <c r="A52" s="14"/>
      <c r="B52" s="15"/>
      <c r="C52" s="14"/>
      <c r="D52" s="15"/>
      <c r="E52" s="14"/>
      <c r="F52" s="114"/>
      <c r="G52" s="14"/>
      <c r="H52" s="114"/>
      <c r="I52" s="14"/>
      <c r="J52" s="114"/>
      <c r="K52" s="14"/>
      <c r="L52" s="114"/>
      <c r="M52" s="14"/>
      <c r="N52" s="114"/>
      <c r="O52" s="14"/>
      <c r="P52" s="15"/>
      <c r="Q52" s="14"/>
      <c r="R52" s="114"/>
      <c r="S52" s="14"/>
      <c r="T52" s="15"/>
      <c r="U52" s="225"/>
      <c r="V52" s="208"/>
    </row>
    <row r="53" spans="1:22">
      <c r="A53" s="14"/>
      <c r="B53" s="15"/>
      <c r="C53" s="14"/>
      <c r="D53" s="15"/>
      <c r="E53" s="14"/>
      <c r="F53" s="114"/>
      <c r="G53" s="14"/>
      <c r="H53" s="114"/>
      <c r="I53" s="14"/>
      <c r="J53" s="15"/>
      <c r="K53" s="14"/>
      <c r="L53" s="114"/>
      <c r="M53" s="14"/>
      <c r="N53" s="15"/>
      <c r="O53" s="14"/>
      <c r="P53" s="15"/>
      <c r="Q53" s="14"/>
      <c r="R53" s="114"/>
      <c r="S53" s="14"/>
      <c r="T53" s="15"/>
      <c r="U53" s="225"/>
      <c r="V53" s="208"/>
    </row>
    <row r="54" spans="1:22">
      <c r="A54" s="14"/>
      <c r="B54" s="15"/>
      <c r="C54" s="14"/>
      <c r="D54" s="15"/>
      <c r="E54" s="14"/>
      <c r="F54" s="15"/>
      <c r="G54" s="14"/>
      <c r="H54" s="114"/>
      <c r="I54" s="14"/>
      <c r="J54" s="15"/>
      <c r="K54" s="14"/>
      <c r="L54" s="15"/>
      <c r="M54" s="14"/>
      <c r="N54" s="15"/>
      <c r="O54" s="14"/>
      <c r="P54" s="15"/>
      <c r="Q54" s="14"/>
      <c r="R54" s="114"/>
      <c r="S54" s="14"/>
      <c r="T54" s="15"/>
      <c r="U54" s="225"/>
      <c r="V54" s="208"/>
    </row>
    <row r="55" spans="1:22">
      <c r="A55" s="14"/>
      <c r="B55" s="15"/>
      <c r="C55" s="14"/>
      <c r="D55" s="15"/>
      <c r="E55" s="14"/>
      <c r="F55" s="15"/>
      <c r="G55" s="14"/>
      <c r="H55" s="15"/>
      <c r="I55" s="14"/>
      <c r="J55" s="15"/>
      <c r="K55" s="14"/>
      <c r="L55" s="15"/>
      <c r="M55" s="14"/>
      <c r="N55" s="15"/>
      <c r="O55" s="14"/>
      <c r="P55" s="15"/>
      <c r="Q55" s="14"/>
      <c r="R55" s="15"/>
      <c r="S55" s="14"/>
      <c r="T55" s="15"/>
      <c r="U55" s="225"/>
      <c r="V55" s="208"/>
    </row>
    <row r="56" spans="1:22">
      <c r="A56" s="14"/>
      <c r="B56" s="15"/>
      <c r="C56" s="14"/>
      <c r="D56" s="15"/>
      <c r="E56" s="14"/>
      <c r="F56" s="15"/>
      <c r="G56" s="14"/>
      <c r="H56" s="15"/>
      <c r="I56" s="14"/>
      <c r="J56" s="15"/>
      <c r="K56" s="14"/>
      <c r="L56" s="15"/>
      <c r="M56" s="14"/>
      <c r="N56" s="15"/>
      <c r="O56" s="14"/>
      <c r="P56" s="15"/>
      <c r="Q56" s="14"/>
      <c r="R56" s="15"/>
      <c r="S56" s="14"/>
      <c r="T56" s="15"/>
      <c r="U56" s="225"/>
      <c r="V56" s="208"/>
    </row>
    <row r="57" spans="1:22">
      <c r="A57" s="14"/>
      <c r="B57" s="15"/>
      <c r="C57" s="14"/>
      <c r="D57" s="15"/>
      <c r="E57" s="14"/>
      <c r="F57" s="15"/>
      <c r="G57" s="14"/>
      <c r="H57" s="15"/>
      <c r="I57" s="14"/>
      <c r="J57" s="15"/>
      <c r="K57" s="14"/>
      <c r="L57" s="15"/>
      <c r="M57" s="14"/>
      <c r="N57" s="15"/>
      <c r="O57" s="14"/>
      <c r="P57" s="15"/>
      <c r="Q57" s="14"/>
      <c r="R57" s="15"/>
      <c r="S57" s="14"/>
      <c r="T57" s="15"/>
      <c r="U57" s="225"/>
      <c r="V57" s="208"/>
    </row>
    <row r="58" spans="1:22" ht="16" thickBot="1">
      <c r="A58" s="19"/>
      <c r="B58" s="20"/>
      <c r="C58" s="19"/>
      <c r="D58" s="20"/>
      <c r="E58" s="19"/>
      <c r="F58" s="20"/>
      <c r="G58" s="19"/>
      <c r="H58" s="20"/>
      <c r="I58" s="19"/>
      <c r="J58" s="20"/>
      <c r="K58" s="19"/>
      <c r="L58" s="20"/>
      <c r="M58" s="19"/>
      <c r="N58" s="20"/>
      <c r="O58" s="19"/>
      <c r="P58" s="20"/>
      <c r="Q58" s="19"/>
      <c r="R58" s="20"/>
      <c r="S58" s="19"/>
      <c r="T58" s="20"/>
      <c r="U58" s="225"/>
      <c r="V58" s="208"/>
    </row>
    <row r="59" spans="1:22" ht="16" thickBot="1">
      <c r="A59" s="27" t="s">
        <v>23</v>
      </c>
      <c r="B59" s="28">
        <f>SUM(B47:B58)</f>
        <v>0</v>
      </c>
      <c r="C59" s="27" t="s">
        <v>23</v>
      </c>
      <c r="D59" s="28">
        <f>SUM(D47:D58)</f>
        <v>0</v>
      </c>
      <c r="E59" s="27" t="s">
        <v>23</v>
      </c>
      <c r="F59" s="28">
        <f>SUM(F47:F58)</f>
        <v>0</v>
      </c>
      <c r="G59" s="27" t="s">
        <v>23</v>
      </c>
      <c r="H59" s="28">
        <f>SUM(H47:H58)</f>
        <v>0</v>
      </c>
      <c r="I59" s="27" t="s">
        <v>23</v>
      </c>
      <c r="J59" s="28">
        <f>SUM(J47:J58)</f>
        <v>0</v>
      </c>
      <c r="K59" s="27" t="s">
        <v>23</v>
      </c>
      <c r="L59" s="28">
        <f>SUM(L47:L58)</f>
        <v>0</v>
      </c>
      <c r="M59" s="27" t="s">
        <v>23</v>
      </c>
      <c r="N59" s="28">
        <f>SUM(N47:N58)</f>
        <v>0</v>
      </c>
      <c r="O59" s="27" t="s">
        <v>23</v>
      </c>
      <c r="P59" s="28">
        <f>SUM(P47:P58)</f>
        <v>0</v>
      </c>
      <c r="Q59" s="27" t="s">
        <v>23</v>
      </c>
      <c r="R59" s="28">
        <f>SUM(R47:R58)</f>
        <v>0</v>
      </c>
      <c r="S59" s="27" t="s">
        <v>23</v>
      </c>
      <c r="T59" s="28">
        <f>SUM(T47:T58)</f>
        <v>0</v>
      </c>
      <c r="U59" s="205"/>
      <c r="V59" s="201"/>
    </row>
    <row r="60" spans="1:22">
      <c r="A60" s="35"/>
      <c r="B60" s="35">
        <f>B30+B45-B59</f>
        <v>540</v>
      </c>
      <c r="C60" s="35"/>
      <c r="D60" s="35">
        <f>D30+D45-D59</f>
        <v>547</v>
      </c>
      <c r="E60" s="35"/>
      <c r="F60" s="35">
        <f>F30+F45-F59</f>
        <v>551</v>
      </c>
      <c r="G60" s="35"/>
      <c r="H60" s="35">
        <f>H30+H45-H59</f>
        <v>541</v>
      </c>
      <c r="I60" s="35"/>
      <c r="J60" s="35">
        <f>J30+J45-J59</f>
        <v>525</v>
      </c>
      <c r="K60" s="35"/>
      <c r="L60" s="35">
        <f>L30+L45-L59</f>
        <v>559</v>
      </c>
      <c r="M60" s="35"/>
      <c r="N60" s="35">
        <f>N30+N45-N59</f>
        <v>548</v>
      </c>
      <c r="O60" s="35"/>
      <c r="P60" s="35">
        <f>P30+P45-P59</f>
        <v>547</v>
      </c>
      <c r="Q60" s="35"/>
      <c r="R60" s="35">
        <f>R30+R45-R59</f>
        <v>559</v>
      </c>
      <c r="S60" s="35"/>
      <c r="T60" s="35">
        <f>T30+T45-T59</f>
        <v>560</v>
      </c>
      <c r="U60" s="211" t="s">
        <v>32</v>
      </c>
      <c r="V60" s="212"/>
    </row>
  </sheetData>
  <mergeCells count="28"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  <mergeCell ref="A31:B31"/>
    <mergeCell ref="C31:D31"/>
    <mergeCell ref="E31:F31"/>
    <mergeCell ref="G31:H31"/>
    <mergeCell ref="I31:J31"/>
    <mergeCell ref="A1:B1"/>
    <mergeCell ref="C1:D1"/>
    <mergeCell ref="E1:F1"/>
    <mergeCell ref="G1:H1"/>
    <mergeCell ref="I1:J1"/>
    <mergeCell ref="Q1:R1"/>
    <mergeCell ref="O31:P31"/>
    <mergeCell ref="Q31:R31"/>
    <mergeCell ref="O1:P1"/>
    <mergeCell ref="K1:L1"/>
    <mergeCell ref="M1:N1"/>
    <mergeCell ref="K31:L31"/>
    <mergeCell ref="M31:N3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pane="bottomLeft" sqref="A1:T1"/>
    </sheetView>
  </sheetViews>
  <sheetFormatPr baseColWidth="10" defaultColWidth="13.33203125" defaultRowHeight="15" customHeight="1" x14ac:dyDescent="0"/>
  <cols>
    <col min="1" max="1" width="13.6640625" bestFit="1" customWidth="1"/>
    <col min="2" max="2" width="3.83203125" bestFit="1" customWidth="1"/>
    <col min="3" max="3" width="11.5" bestFit="1" customWidth="1"/>
    <col min="4" max="4" width="3.83203125" bestFit="1" customWidth="1"/>
    <col min="5" max="5" width="10.6640625" bestFit="1" customWidth="1"/>
    <col min="6" max="6" width="3.83203125" bestFit="1" customWidth="1"/>
    <col min="7" max="7" width="10.83203125" bestFit="1" customWidth="1"/>
    <col min="8" max="8" width="3.83203125" bestFit="1" customWidth="1"/>
    <col min="9" max="9" width="14.83203125" bestFit="1" customWidth="1"/>
    <col min="10" max="10" width="3.83203125" bestFit="1" customWidth="1"/>
    <col min="11" max="11" width="11.5" bestFit="1" customWidth="1"/>
    <col min="12" max="12" width="3.83203125" bestFit="1" customWidth="1"/>
    <col min="13" max="13" width="15.33203125" bestFit="1" customWidth="1"/>
    <col min="14" max="14" width="3.83203125" bestFit="1" customWidth="1"/>
    <col min="15" max="15" width="13.83203125" bestFit="1" customWidth="1"/>
    <col min="16" max="16" width="3.83203125" bestFit="1" customWidth="1"/>
    <col min="17" max="17" width="11.6640625" bestFit="1" customWidth="1"/>
    <col min="18" max="18" width="4.1640625" bestFit="1" customWidth="1"/>
    <col min="19" max="19" width="11.33203125" bestFit="1" customWidth="1"/>
    <col min="20" max="20" width="3.83203125" bestFit="1" customWidth="1"/>
    <col min="21" max="26" width="6.83203125" customWidth="1"/>
  </cols>
  <sheetData>
    <row r="1" spans="1:26" ht="15.75" customHeight="1" thickBot="1">
      <c r="A1" s="193" t="s">
        <v>92</v>
      </c>
      <c r="B1" s="194"/>
      <c r="C1" s="196" t="s">
        <v>55</v>
      </c>
      <c r="D1" s="197"/>
      <c r="E1" s="196" t="s">
        <v>57</v>
      </c>
      <c r="F1" s="197"/>
      <c r="G1" s="193" t="s">
        <v>54</v>
      </c>
      <c r="H1" s="194"/>
      <c r="I1" s="209" t="s">
        <v>51</v>
      </c>
      <c r="J1" s="204"/>
      <c r="K1" s="193" t="s">
        <v>50</v>
      </c>
      <c r="L1" s="194"/>
      <c r="M1" s="196" t="s">
        <v>102</v>
      </c>
      <c r="N1" s="197"/>
      <c r="O1" s="196" t="s">
        <v>56</v>
      </c>
      <c r="P1" s="197"/>
      <c r="Q1" s="196" t="s">
        <v>103</v>
      </c>
      <c r="R1" s="197"/>
      <c r="S1" s="196" t="s">
        <v>64</v>
      </c>
      <c r="T1" s="197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>
        <v>4</v>
      </c>
      <c r="C3" s="9" t="s">
        <v>22</v>
      </c>
      <c r="D3" s="7">
        <v>1</v>
      </c>
      <c r="E3" s="9" t="s">
        <v>22</v>
      </c>
      <c r="F3" s="7">
        <v>0</v>
      </c>
      <c r="G3" s="9" t="s">
        <v>22</v>
      </c>
      <c r="H3" s="7">
        <v>5</v>
      </c>
      <c r="I3" s="9" t="s">
        <v>22</v>
      </c>
      <c r="J3" s="7">
        <v>7</v>
      </c>
      <c r="K3" s="9" t="s">
        <v>22</v>
      </c>
      <c r="L3" s="7">
        <v>32</v>
      </c>
      <c r="M3" s="9" t="s">
        <v>22</v>
      </c>
      <c r="N3" s="7">
        <v>5</v>
      </c>
      <c r="O3" s="9" t="s">
        <v>22</v>
      </c>
      <c r="P3" s="7">
        <v>20</v>
      </c>
      <c r="Q3" s="9" t="s">
        <v>22</v>
      </c>
      <c r="R3" s="7">
        <v>6</v>
      </c>
      <c r="S3" s="9" t="s">
        <v>22</v>
      </c>
      <c r="T3" s="7">
        <v>24</v>
      </c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E26" sqref="E26"/>
    </sheetView>
  </sheetViews>
  <sheetFormatPr baseColWidth="10" defaultColWidth="13.33203125" defaultRowHeight="15" customHeight="1" x14ac:dyDescent="0"/>
  <cols>
    <col min="1" max="1" width="12.6640625" style="153" customWidth="1"/>
    <col min="2" max="2" width="5.6640625" style="153" customWidth="1"/>
    <col min="3" max="3" width="12.6640625" style="153" customWidth="1"/>
    <col min="4" max="4" width="5.6640625" style="153" customWidth="1"/>
    <col min="5" max="5" width="12.6640625" style="153" customWidth="1"/>
    <col min="6" max="6" width="5.6640625" style="153" customWidth="1"/>
    <col min="7" max="7" width="12.6640625" style="153" customWidth="1"/>
    <col min="8" max="8" width="5.6640625" style="153" customWidth="1"/>
    <col min="9" max="9" width="12.6640625" style="153" customWidth="1"/>
    <col min="10" max="10" width="5.6640625" style="153" customWidth="1"/>
    <col min="11" max="11" width="12.6640625" style="153" customWidth="1"/>
    <col min="12" max="12" width="5.6640625" style="153" customWidth="1"/>
    <col min="13" max="13" width="12.6640625" style="153" customWidth="1"/>
    <col min="14" max="14" width="5.6640625" style="153" customWidth="1"/>
    <col min="15" max="15" width="12.6640625" style="153" customWidth="1"/>
    <col min="16" max="16" width="5.6640625" style="153" customWidth="1"/>
    <col min="17" max="17" width="12.6640625" style="153" customWidth="1"/>
    <col min="18" max="18" width="5.6640625" style="153" customWidth="1"/>
    <col min="19" max="19" width="12.6640625" style="153" customWidth="1"/>
    <col min="20" max="20" width="5.6640625" style="153" customWidth="1"/>
    <col min="21" max="26" width="6.83203125" style="153" customWidth="1"/>
    <col min="27" max="16384" width="13.33203125" style="153"/>
  </cols>
  <sheetData>
    <row r="1" spans="1:26" ht="15.75" customHeight="1" thickBot="1">
      <c r="A1" s="231" t="s">
        <v>104</v>
      </c>
      <c r="B1" s="233"/>
      <c r="C1" s="231" t="s">
        <v>63</v>
      </c>
      <c r="D1" s="233"/>
      <c r="E1" s="231" t="s">
        <v>66</v>
      </c>
      <c r="F1" s="233"/>
      <c r="G1" s="229" t="s">
        <v>67</v>
      </c>
      <c r="H1" s="234"/>
      <c r="I1" s="229" t="s">
        <v>68</v>
      </c>
      <c r="J1" s="234"/>
      <c r="K1" s="229" t="s">
        <v>65</v>
      </c>
      <c r="L1" s="234"/>
      <c r="M1" s="231" t="s">
        <v>71</v>
      </c>
      <c r="N1" s="233"/>
      <c r="O1" s="229" t="s">
        <v>73</v>
      </c>
      <c r="P1" s="234"/>
      <c r="Q1" s="235" t="s">
        <v>72</v>
      </c>
      <c r="R1" s="236"/>
      <c r="S1" s="229" t="s">
        <v>79</v>
      </c>
      <c r="T1" s="234"/>
      <c r="U1" s="151"/>
      <c r="V1" s="152"/>
      <c r="W1" s="151" t="s">
        <v>96</v>
      </c>
      <c r="X1" s="151"/>
      <c r="Y1" s="151"/>
      <c r="Z1" s="151"/>
    </row>
    <row r="2" spans="1:26" ht="15.75" customHeight="1" thickBot="1">
      <c r="A2" s="154" t="s">
        <v>18</v>
      </c>
      <c r="B2" s="155">
        <v>518</v>
      </c>
      <c r="C2" s="154" t="s">
        <v>18</v>
      </c>
      <c r="D2" s="155">
        <v>507</v>
      </c>
      <c r="E2" s="154" t="s">
        <v>18</v>
      </c>
      <c r="F2" s="155">
        <v>500</v>
      </c>
      <c r="G2" s="154" t="s">
        <v>18</v>
      </c>
      <c r="H2" s="155">
        <v>521</v>
      </c>
      <c r="I2" s="154" t="s">
        <v>18</v>
      </c>
      <c r="J2" s="155">
        <v>500</v>
      </c>
      <c r="K2" s="154" t="s">
        <v>18</v>
      </c>
      <c r="L2" s="155">
        <v>521</v>
      </c>
      <c r="M2" s="154" t="s">
        <v>18</v>
      </c>
      <c r="N2" s="155">
        <v>503</v>
      </c>
      <c r="O2" s="154" t="s">
        <v>18</v>
      </c>
      <c r="P2" s="155">
        <v>532</v>
      </c>
      <c r="Q2" s="154" t="s">
        <v>18</v>
      </c>
      <c r="R2" s="155">
        <v>510</v>
      </c>
      <c r="S2" s="154" t="s">
        <v>18</v>
      </c>
      <c r="T2" s="155">
        <v>506</v>
      </c>
      <c r="U2" s="151"/>
      <c r="V2" s="156"/>
      <c r="W2" s="151" t="s">
        <v>98</v>
      </c>
      <c r="X2" s="151"/>
      <c r="Y2" s="151"/>
      <c r="Z2" s="151"/>
    </row>
    <row r="3" spans="1:26" ht="15.75" customHeight="1" thickBot="1">
      <c r="A3" s="157" t="s">
        <v>21</v>
      </c>
      <c r="B3" s="155">
        <f>+B2-B7-B16-B25-B32</f>
        <v>9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1</v>
      </c>
      <c r="G3" s="157" t="s">
        <v>22</v>
      </c>
      <c r="H3" s="155">
        <f>+H2-H7-H16-H25-H32</f>
        <v>13</v>
      </c>
      <c r="I3" s="157" t="s">
        <v>22</v>
      </c>
      <c r="J3" s="155">
        <f>+J2-J7-J16-J25-J32</f>
        <v>40</v>
      </c>
      <c r="K3" s="157" t="s">
        <v>22</v>
      </c>
      <c r="L3" s="155">
        <f>+L2-L7-L16-L25-L32</f>
        <v>5</v>
      </c>
      <c r="M3" s="157" t="s">
        <v>22</v>
      </c>
      <c r="N3" s="155">
        <f>+N2-N7-N16-N25-N32</f>
        <v>7</v>
      </c>
      <c r="O3" s="157" t="s">
        <v>22</v>
      </c>
      <c r="P3" s="155">
        <f>+P2-P7-P16-P25-P32</f>
        <v>0</v>
      </c>
      <c r="Q3" s="157" t="s">
        <v>22</v>
      </c>
      <c r="R3" s="155">
        <f>+R2-R7-R16-R25-R32</f>
        <v>97</v>
      </c>
      <c r="S3" s="157" t="s">
        <v>22</v>
      </c>
      <c r="T3" s="155">
        <f>+T2-T7-T16-T25-T32</f>
        <v>23</v>
      </c>
      <c r="U3" s="151"/>
      <c r="V3" s="158"/>
      <c r="W3" s="151" t="s">
        <v>99</v>
      </c>
      <c r="X3" s="151"/>
      <c r="Y3" s="151"/>
      <c r="Z3" s="151"/>
    </row>
    <row r="4" spans="1:26">
      <c r="A4" s="159" t="s">
        <v>134</v>
      </c>
      <c r="B4" s="160">
        <v>49</v>
      </c>
      <c r="C4" s="192" t="s">
        <v>357</v>
      </c>
      <c r="D4" s="160">
        <v>50</v>
      </c>
      <c r="E4" s="170" t="s">
        <v>135</v>
      </c>
      <c r="F4" s="170">
        <v>1</v>
      </c>
      <c r="G4" s="192" t="s">
        <v>132</v>
      </c>
      <c r="H4" s="160">
        <v>19</v>
      </c>
      <c r="I4" s="170" t="s">
        <v>136</v>
      </c>
      <c r="J4" s="170">
        <v>1</v>
      </c>
      <c r="K4" s="192" t="s">
        <v>113</v>
      </c>
      <c r="L4" s="160">
        <v>15</v>
      </c>
      <c r="M4" s="192" t="s">
        <v>147</v>
      </c>
      <c r="N4" s="160">
        <v>6</v>
      </c>
      <c r="O4" s="192" t="s">
        <v>129</v>
      </c>
      <c r="P4" s="160">
        <v>50</v>
      </c>
      <c r="Q4" s="192" t="s">
        <v>137</v>
      </c>
      <c r="R4" s="160">
        <v>3</v>
      </c>
      <c r="S4" s="192" t="s">
        <v>133</v>
      </c>
      <c r="T4" s="160">
        <v>41</v>
      </c>
      <c r="U4" s="151"/>
      <c r="V4" s="161"/>
      <c r="W4" s="153" t="s">
        <v>97</v>
      </c>
      <c r="X4" s="151"/>
      <c r="Y4" s="151"/>
      <c r="Z4" s="151"/>
    </row>
    <row r="5" spans="1:26">
      <c r="A5" s="192" t="s">
        <v>401</v>
      </c>
      <c r="B5" s="163">
        <v>1</v>
      </c>
      <c r="C5" s="192" t="s">
        <v>139</v>
      </c>
      <c r="D5" s="163">
        <v>1</v>
      </c>
      <c r="E5" s="192" t="s">
        <v>146</v>
      </c>
      <c r="F5" s="163">
        <v>1</v>
      </c>
      <c r="G5" s="192" t="s">
        <v>116</v>
      </c>
      <c r="H5" s="163">
        <v>12</v>
      </c>
      <c r="I5" s="192" t="s">
        <v>142</v>
      </c>
      <c r="J5" s="163">
        <v>3</v>
      </c>
      <c r="K5" s="192" t="s">
        <v>138</v>
      </c>
      <c r="L5" s="163">
        <v>1</v>
      </c>
      <c r="M5" t="s">
        <v>145</v>
      </c>
      <c r="N5" s="163">
        <v>9</v>
      </c>
      <c r="O5" s="192" t="s">
        <v>400</v>
      </c>
      <c r="P5" s="163">
        <v>1</v>
      </c>
      <c r="Q5" s="192" t="s">
        <v>153</v>
      </c>
      <c r="R5" s="163">
        <v>1</v>
      </c>
      <c r="S5" s="192" t="s">
        <v>117</v>
      </c>
      <c r="T5" s="163">
        <v>1</v>
      </c>
      <c r="U5" s="151"/>
      <c r="V5" s="164"/>
      <c r="W5" s="153" t="s">
        <v>97</v>
      </c>
      <c r="X5" s="151"/>
      <c r="Y5" s="151"/>
      <c r="Z5" s="151"/>
    </row>
    <row r="6" spans="1:26" ht="15.75" customHeight="1" thickBot="1">
      <c r="A6" s="192" t="s">
        <v>130</v>
      </c>
      <c r="B6" s="166">
        <v>7</v>
      </c>
      <c r="C6" s="192" t="s">
        <v>402</v>
      </c>
      <c r="D6" s="166">
        <v>1</v>
      </c>
      <c r="E6" s="192" t="s">
        <v>148</v>
      </c>
      <c r="F6" s="166">
        <v>1</v>
      </c>
      <c r="G6" s="192" t="s">
        <v>152</v>
      </c>
      <c r="H6" s="166">
        <v>1</v>
      </c>
      <c r="I6" s="192" t="s">
        <v>141</v>
      </c>
      <c r="J6" s="166">
        <v>1</v>
      </c>
      <c r="K6" s="192" t="s">
        <v>144</v>
      </c>
      <c r="L6" s="166">
        <v>3</v>
      </c>
      <c r="M6" s="192" t="s">
        <v>143</v>
      </c>
      <c r="N6" s="166">
        <v>6</v>
      </c>
      <c r="O6" s="192" t="s">
        <v>399</v>
      </c>
      <c r="P6" s="166">
        <v>1</v>
      </c>
      <c r="Q6" s="165" t="s">
        <v>404</v>
      </c>
      <c r="R6" s="166">
        <v>1</v>
      </c>
      <c r="S6" s="192" t="s">
        <v>403</v>
      </c>
      <c r="T6" s="166">
        <v>1</v>
      </c>
      <c r="U6" s="151"/>
      <c r="V6" s="167"/>
      <c r="W6" s="153" t="s">
        <v>97</v>
      </c>
      <c r="X6" s="151"/>
      <c r="Y6" s="151"/>
      <c r="Z6" s="151"/>
    </row>
    <row r="7" spans="1:26" ht="15.75" customHeight="1" thickBot="1">
      <c r="A7" s="168"/>
      <c r="B7" s="169">
        <f>+SUM(B4:B6)</f>
        <v>57</v>
      </c>
      <c r="C7" s="168"/>
      <c r="D7" s="169">
        <f>+SUM(D4:D6)</f>
        <v>52</v>
      </c>
      <c r="E7" s="168"/>
      <c r="F7" s="169">
        <f>+SUM(F4:F6)</f>
        <v>3</v>
      </c>
      <c r="G7" s="168"/>
      <c r="H7" s="169">
        <f>+SUM(H4:H6)</f>
        <v>32</v>
      </c>
      <c r="I7" s="168"/>
      <c r="J7" s="169">
        <f>+SUM(J4:J6)</f>
        <v>5</v>
      </c>
      <c r="K7" s="168"/>
      <c r="L7" s="169">
        <f>+SUM(L4:L6)</f>
        <v>19</v>
      </c>
      <c r="M7" s="168"/>
      <c r="N7" s="169">
        <f>+SUM(N4:N6)</f>
        <v>21</v>
      </c>
      <c r="O7" s="168"/>
      <c r="P7" s="169">
        <f>+SUM(P4:P6)</f>
        <v>52</v>
      </c>
      <c r="Q7" s="168"/>
      <c r="R7" s="169">
        <f>+SUM(R4:R6)</f>
        <v>5</v>
      </c>
      <c r="S7" s="168"/>
      <c r="T7" s="169">
        <f>+SUM(T4:T6)+1</f>
        <v>44</v>
      </c>
      <c r="U7" s="151"/>
      <c r="V7" s="170"/>
      <c r="W7" s="153" t="s">
        <v>97</v>
      </c>
      <c r="X7" s="151"/>
      <c r="Y7" s="151"/>
      <c r="Z7" s="151"/>
    </row>
    <row r="8" spans="1:26">
      <c r="A8" s="192" t="s">
        <v>367</v>
      </c>
      <c r="B8" s="171">
        <v>9</v>
      </c>
      <c r="C8" s="172" t="s">
        <v>58</v>
      </c>
      <c r="D8" s="173">
        <v>1</v>
      </c>
      <c r="E8" s="170" t="s">
        <v>198</v>
      </c>
      <c r="F8" s="170">
        <v>2</v>
      </c>
      <c r="G8" s="192" t="s">
        <v>85</v>
      </c>
      <c r="H8" s="171">
        <v>11</v>
      </c>
      <c r="I8" s="192" t="s">
        <v>175</v>
      </c>
      <c r="J8" s="171">
        <v>4</v>
      </c>
      <c r="K8" s="192" t="s">
        <v>387</v>
      </c>
      <c r="L8" s="171">
        <v>3</v>
      </c>
      <c r="M8" s="174" t="s">
        <v>59</v>
      </c>
      <c r="N8" s="175">
        <v>7</v>
      </c>
      <c r="O8" s="176" t="s">
        <v>25</v>
      </c>
      <c r="P8" s="177">
        <v>1</v>
      </c>
      <c r="Q8" s="170" t="s">
        <v>186</v>
      </c>
      <c r="R8" s="170">
        <v>3</v>
      </c>
      <c r="S8" s="170" t="s">
        <v>406</v>
      </c>
      <c r="T8" s="170">
        <v>2</v>
      </c>
      <c r="U8" s="151"/>
      <c r="V8" s="178"/>
      <c r="W8" s="153" t="s">
        <v>97</v>
      </c>
      <c r="X8" s="151"/>
      <c r="Y8" s="151"/>
      <c r="Z8" s="151"/>
    </row>
    <row r="9" spans="1:26">
      <c r="A9" s="192" t="s">
        <v>178</v>
      </c>
      <c r="B9" s="163">
        <v>17</v>
      </c>
      <c r="C9" s="192" t="s">
        <v>159</v>
      </c>
      <c r="D9" s="163">
        <v>25</v>
      </c>
      <c r="E9" s="192" t="s">
        <v>394</v>
      </c>
      <c r="F9" s="163">
        <v>2</v>
      </c>
      <c r="G9" s="192" t="s">
        <v>190</v>
      </c>
      <c r="H9" s="163">
        <v>18</v>
      </c>
      <c r="I9" s="192" t="s">
        <v>219</v>
      </c>
      <c r="J9" s="163">
        <v>5</v>
      </c>
      <c r="K9" s="192" t="s">
        <v>86</v>
      </c>
      <c r="L9" s="163">
        <v>7</v>
      </c>
      <c r="M9" s="192" t="s">
        <v>220</v>
      </c>
      <c r="N9" s="163">
        <v>5</v>
      </c>
      <c r="O9" s="192" t="s">
        <v>165</v>
      </c>
      <c r="P9" s="163">
        <v>11</v>
      </c>
      <c r="Q9" s="192" t="s">
        <v>167</v>
      </c>
      <c r="R9" s="163">
        <v>26</v>
      </c>
      <c r="S9" t="s">
        <v>188</v>
      </c>
      <c r="T9" s="163">
        <v>11</v>
      </c>
      <c r="U9" s="151"/>
      <c r="V9" s="151"/>
      <c r="W9" s="151"/>
      <c r="X9" s="151"/>
      <c r="Y9" s="151"/>
      <c r="Z9" s="151"/>
    </row>
    <row r="10" spans="1:26">
      <c r="A10" s="192" t="s">
        <v>114</v>
      </c>
      <c r="B10" s="163">
        <v>9</v>
      </c>
      <c r="C10" s="192" t="s">
        <v>361</v>
      </c>
      <c r="D10" s="163">
        <v>20</v>
      </c>
      <c r="E10" s="192" t="s">
        <v>217</v>
      </c>
      <c r="F10" s="163">
        <v>4</v>
      </c>
      <c r="G10" s="192" t="s">
        <v>192</v>
      </c>
      <c r="H10" s="163">
        <v>3</v>
      </c>
      <c r="I10" s="192" t="s">
        <v>392</v>
      </c>
      <c r="J10" s="163">
        <v>5</v>
      </c>
      <c r="K10" s="192" t="s">
        <v>201</v>
      </c>
      <c r="L10" s="163">
        <v>4</v>
      </c>
      <c r="M10" s="192" t="s">
        <v>170</v>
      </c>
      <c r="N10" s="163">
        <v>9</v>
      </c>
      <c r="O10" t="s">
        <v>179</v>
      </c>
      <c r="P10" s="163">
        <v>6</v>
      </c>
      <c r="Q10" s="192" t="s">
        <v>205</v>
      </c>
      <c r="R10" s="163">
        <v>6</v>
      </c>
      <c r="S10" s="192" t="s">
        <v>27</v>
      </c>
      <c r="T10" s="163">
        <v>8</v>
      </c>
      <c r="U10" s="151"/>
      <c r="V10" s="151"/>
      <c r="W10" s="151"/>
      <c r="X10" s="151"/>
      <c r="Y10" s="151"/>
      <c r="Z10" s="151"/>
    </row>
    <row r="11" spans="1:26">
      <c r="A11" s="192" t="s">
        <v>197</v>
      </c>
      <c r="B11" s="163">
        <v>15</v>
      </c>
      <c r="C11" s="192" t="s">
        <v>172</v>
      </c>
      <c r="D11" s="163">
        <v>9</v>
      </c>
      <c r="E11" s="192" t="s">
        <v>224</v>
      </c>
      <c r="F11" s="163">
        <v>4</v>
      </c>
      <c r="G11" t="s">
        <v>200</v>
      </c>
      <c r="H11" s="163">
        <v>9</v>
      </c>
      <c r="I11" s="192" t="s">
        <v>227</v>
      </c>
      <c r="J11" s="163">
        <v>2</v>
      </c>
      <c r="K11" s="192" t="s">
        <v>391</v>
      </c>
      <c r="L11" s="163">
        <v>3</v>
      </c>
      <c r="M11" s="192" t="s">
        <v>370</v>
      </c>
      <c r="N11" s="163">
        <v>3</v>
      </c>
      <c r="O11" s="192" t="s">
        <v>211</v>
      </c>
      <c r="P11" s="163">
        <v>3</v>
      </c>
      <c r="Q11" s="192" t="s">
        <v>228</v>
      </c>
      <c r="R11" s="163">
        <v>1</v>
      </c>
      <c r="S11" s="192" t="s">
        <v>189</v>
      </c>
      <c r="T11" s="163">
        <v>10</v>
      </c>
      <c r="U11" s="151"/>
      <c r="V11" s="151"/>
      <c r="W11" s="151"/>
      <c r="X11" s="151"/>
      <c r="Y11" s="151"/>
      <c r="Z11" s="151"/>
    </row>
    <row r="12" spans="1:26">
      <c r="A12" s="192" t="s">
        <v>223</v>
      </c>
      <c r="B12" s="163">
        <v>7</v>
      </c>
      <c r="C12" s="192" t="s">
        <v>385</v>
      </c>
      <c r="D12" s="163">
        <v>1</v>
      </c>
      <c r="E12" t="s">
        <v>199</v>
      </c>
      <c r="F12" s="163">
        <v>6</v>
      </c>
      <c r="G12" s="192" t="s">
        <v>214</v>
      </c>
      <c r="H12" s="163">
        <v>1</v>
      </c>
      <c r="I12" s="192" t="s">
        <v>161</v>
      </c>
      <c r="J12" s="163">
        <v>4</v>
      </c>
      <c r="K12" s="192" t="s">
        <v>212</v>
      </c>
      <c r="L12" s="163">
        <v>4</v>
      </c>
      <c r="M12" s="192" t="s">
        <v>209</v>
      </c>
      <c r="N12" s="163">
        <v>6</v>
      </c>
      <c r="O12" s="192" t="s">
        <v>369</v>
      </c>
      <c r="P12" s="163">
        <v>2</v>
      </c>
      <c r="Q12" s="192" t="s">
        <v>208</v>
      </c>
      <c r="R12" s="163">
        <v>1</v>
      </c>
      <c r="S12" s="192" t="s">
        <v>158</v>
      </c>
      <c r="T12" s="163">
        <v>10</v>
      </c>
      <c r="U12" s="151"/>
      <c r="V12" s="151"/>
      <c r="W12" s="151"/>
      <c r="X12" s="151"/>
      <c r="Y12" s="151"/>
      <c r="Z12" s="151"/>
    </row>
    <row r="13" spans="1:26">
      <c r="A13" s="192" t="s">
        <v>396</v>
      </c>
      <c r="B13" s="163">
        <v>1</v>
      </c>
      <c r="C13" s="192" t="s">
        <v>384</v>
      </c>
      <c r="D13" s="163">
        <v>1</v>
      </c>
      <c r="E13" s="192" t="s">
        <v>28</v>
      </c>
      <c r="F13" s="163">
        <v>10</v>
      </c>
      <c r="G13" s="192" t="s">
        <v>26</v>
      </c>
      <c r="H13" s="163">
        <v>4</v>
      </c>
      <c r="I13" s="192" t="s">
        <v>398</v>
      </c>
      <c r="J13" s="163">
        <v>1</v>
      </c>
      <c r="K13" s="192" t="s">
        <v>218</v>
      </c>
      <c r="L13" s="163">
        <v>1</v>
      </c>
      <c r="M13" s="192" t="s">
        <v>174</v>
      </c>
      <c r="N13" s="163">
        <v>7</v>
      </c>
      <c r="O13" s="192" t="s">
        <v>60</v>
      </c>
      <c r="P13" s="163">
        <v>5</v>
      </c>
      <c r="Q13" s="192" t="s">
        <v>395</v>
      </c>
      <c r="R13" s="163">
        <v>1</v>
      </c>
      <c r="S13" s="192" t="s">
        <v>203</v>
      </c>
      <c r="T13" s="163">
        <v>1</v>
      </c>
      <c r="U13" s="151"/>
      <c r="V13" s="151"/>
      <c r="W13" s="151"/>
      <c r="X13" s="151"/>
      <c r="Y13" s="151"/>
      <c r="Z13" s="151"/>
    </row>
    <row r="14" spans="1:26">
      <c r="A14" s="192" t="s">
        <v>393</v>
      </c>
      <c r="B14" s="163">
        <v>1</v>
      </c>
      <c r="C14" s="192" t="s">
        <v>386</v>
      </c>
      <c r="D14" s="163">
        <v>1</v>
      </c>
      <c r="E14" s="192" t="s">
        <v>173</v>
      </c>
      <c r="F14" s="163">
        <v>6</v>
      </c>
      <c r="G14" s="192" t="s">
        <v>232</v>
      </c>
      <c r="H14" s="163">
        <v>3</v>
      </c>
      <c r="I14" s="192" t="s">
        <v>163</v>
      </c>
      <c r="J14" s="163">
        <v>1</v>
      </c>
      <c r="K14" s="192" t="s">
        <v>183</v>
      </c>
      <c r="L14" s="163">
        <v>1</v>
      </c>
      <c r="M14" s="192" t="s">
        <v>388</v>
      </c>
      <c r="N14" s="163">
        <v>2</v>
      </c>
      <c r="O14" s="192" t="s">
        <v>185</v>
      </c>
      <c r="P14" s="163">
        <v>2</v>
      </c>
      <c r="Q14" s="192" t="s">
        <v>378</v>
      </c>
      <c r="R14" s="163">
        <v>1</v>
      </c>
      <c r="S14" s="192" t="s">
        <v>222</v>
      </c>
      <c r="T14" s="163">
        <v>2</v>
      </c>
      <c r="U14" s="151"/>
      <c r="V14" s="151"/>
      <c r="W14" s="151"/>
      <c r="X14" s="151"/>
      <c r="Y14" s="151"/>
      <c r="Z14" s="151"/>
    </row>
    <row r="15" spans="1:26" ht="15.75" customHeight="1" thickBot="1">
      <c r="A15" s="165" t="s">
        <v>206</v>
      </c>
      <c r="B15" s="166">
        <v>1</v>
      </c>
      <c r="C15" s="192" t="s">
        <v>233</v>
      </c>
      <c r="D15" s="166">
        <v>1</v>
      </c>
      <c r="E15" s="192" t="s">
        <v>184</v>
      </c>
      <c r="F15" s="166">
        <v>3</v>
      </c>
      <c r="G15" s="192" t="s">
        <v>226</v>
      </c>
      <c r="H15" s="166">
        <v>1</v>
      </c>
      <c r="I15" s="165" t="s">
        <v>191</v>
      </c>
      <c r="J15" s="166">
        <v>1</v>
      </c>
      <c r="K15" s="192" t="s">
        <v>377</v>
      </c>
      <c r="L15" s="166">
        <v>1</v>
      </c>
      <c r="M15" s="192" t="s">
        <v>157</v>
      </c>
      <c r="N15" s="166">
        <v>4</v>
      </c>
      <c r="O15" s="192" t="s">
        <v>160</v>
      </c>
      <c r="P15" s="166">
        <v>3</v>
      </c>
      <c r="Q15" s="165" t="s">
        <v>195</v>
      </c>
      <c r="R15" s="166">
        <v>1</v>
      </c>
      <c r="S15" s="192" t="s">
        <v>234</v>
      </c>
      <c r="T15" s="166">
        <v>1</v>
      </c>
      <c r="U15" s="151"/>
      <c r="V15" s="151"/>
      <c r="W15" s="151"/>
      <c r="X15" s="151"/>
      <c r="Y15" s="151"/>
      <c r="Z15" s="151"/>
    </row>
    <row r="16" spans="1:26" ht="15.75" customHeight="1" thickBot="1">
      <c r="A16" s="151"/>
      <c r="B16" s="180">
        <f>+SUM(B8:B15)</f>
        <v>60</v>
      </c>
      <c r="C16" s="151"/>
      <c r="D16" s="180">
        <f>+SUM(D8:D15)</f>
        <v>59</v>
      </c>
      <c r="E16" s="151"/>
      <c r="F16" s="180">
        <f>+SUM(F8:F15)</f>
        <v>37</v>
      </c>
      <c r="G16" s="151"/>
      <c r="H16" s="180">
        <f>+SUM(H8:H15)</f>
        <v>50</v>
      </c>
      <c r="I16" s="151"/>
      <c r="J16" s="180">
        <f>+SUM(J8:J15)</f>
        <v>23</v>
      </c>
      <c r="K16" s="151"/>
      <c r="L16" s="180">
        <f>+SUM(L8:L15)</f>
        <v>24</v>
      </c>
      <c r="M16" s="151"/>
      <c r="N16" s="180">
        <f>+SUM(N8:N15)</f>
        <v>43</v>
      </c>
      <c r="O16" s="151"/>
      <c r="P16" s="180">
        <f>+SUM(P8:P15)</f>
        <v>33</v>
      </c>
      <c r="Q16" s="151"/>
      <c r="R16" s="180">
        <f>+SUM(R8:R15)</f>
        <v>40</v>
      </c>
      <c r="S16" s="151"/>
      <c r="T16" s="180">
        <f>+SUM(T8:T15)</f>
        <v>45</v>
      </c>
      <c r="U16" s="151"/>
      <c r="V16" s="151"/>
      <c r="W16" s="151"/>
      <c r="X16" s="151"/>
      <c r="Y16" s="151"/>
      <c r="Z16" s="151"/>
    </row>
    <row r="17" spans="1:26">
      <c r="A17" s="192" t="s">
        <v>405</v>
      </c>
      <c r="B17" s="171">
        <v>53</v>
      </c>
      <c r="C17" s="192" t="s">
        <v>239</v>
      </c>
      <c r="D17" s="171">
        <v>60</v>
      </c>
      <c r="E17" s="170" t="s">
        <v>287</v>
      </c>
      <c r="F17" s="170">
        <v>1</v>
      </c>
      <c r="G17" t="s">
        <v>30</v>
      </c>
      <c r="H17" s="171">
        <v>39</v>
      </c>
      <c r="I17" s="181" t="s">
        <v>34</v>
      </c>
      <c r="J17" s="177">
        <v>11</v>
      </c>
      <c r="K17" s="183" t="s">
        <v>87</v>
      </c>
      <c r="L17" s="173">
        <v>4</v>
      </c>
      <c r="M17" s="181" t="s">
        <v>33</v>
      </c>
      <c r="N17" s="177">
        <v>20</v>
      </c>
      <c r="O17" s="183" t="s">
        <v>36</v>
      </c>
      <c r="P17" s="173">
        <v>7</v>
      </c>
      <c r="Q17" s="183" t="s">
        <v>35</v>
      </c>
      <c r="R17" s="173">
        <v>20</v>
      </c>
      <c r="S17" s="181" t="s">
        <v>39</v>
      </c>
      <c r="T17" s="177">
        <v>10</v>
      </c>
      <c r="U17" s="151"/>
      <c r="V17" s="151"/>
      <c r="W17" s="151"/>
      <c r="X17" s="151"/>
      <c r="Y17" s="151"/>
      <c r="Z17" s="151"/>
    </row>
    <row r="18" spans="1:26">
      <c r="A18" s="192" t="s">
        <v>352</v>
      </c>
      <c r="B18" s="163">
        <v>66</v>
      </c>
      <c r="C18" s="192" t="s">
        <v>356</v>
      </c>
      <c r="D18" s="163">
        <v>30</v>
      </c>
      <c r="E18" s="192" t="s">
        <v>255</v>
      </c>
      <c r="F18" s="163">
        <v>40</v>
      </c>
      <c r="G18" t="s">
        <v>243</v>
      </c>
      <c r="H18" s="163">
        <v>25</v>
      </c>
      <c r="I18" s="192" t="s">
        <v>299</v>
      </c>
      <c r="J18" s="163">
        <v>9</v>
      </c>
      <c r="K18" s="192" t="s">
        <v>276</v>
      </c>
      <c r="L18" s="163">
        <v>16</v>
      </c>
      <c r="M18" s="192" t="s">
        <v>278</v>
      </c>
      <c r="N18" s="163">
        <v>11</v>
      </c>
      <c r="O18" s="192" t="s">
        <v>256</v>
      </c>
      <c r="P18" s="163">
        <v>6</v>
      </c>
      <c r="Q18" s="192" t="s">
        <v>269</v>
      </c>
      <c r="R18" s="163">
        <v>5</v>
      </c>
      <c r="S18" s="192" t="s">
        <v>242</v>
      </c>
      <c r="T18" s="163">
        <v>68</v>
      </c>
      <c r="U18" s="151"/>
      <c r="V18" s="151"/>
      <c r="W18" s="151"/>
      <c r="X18" s="151"/>
      <c r="Y18" s="151"/>
      <c r="Z18" s="151"/>
    </row>
    <row r="19" spans="1:26">
      <c r="A19" t="s">
        <v>238</v>
      </c>
      <c r="B19" s="163">
        <v>60</v>
      </c>
      <c r="C19" t="s">
        <v>272</v>
      </c>
      <c r="D19" s="163">
        <v>4</v>
      </c>
      <c r="E19" s="192" t="s">
        <v>355</v>
      </c>
      <c r="F19" s="163">
        <v>46</v>
      </c>
      <c r="G19" s="192" t="s">
        <v>40</v>
      </c>
      <c r="H19" s="163">
        <v>3</v>
      </c>
      <c r="I19" s="192" t="s">
        <v>244</v>
      </c>
      <c r="J19" s="163">
        <v>45</v>
      </c>
      <c r="K19" s="192" t="s">
        <v>250</v>
      </c>
      <c r="L19" s="163">
        <v>65</v>
      </c>
      <c r="M19" s="192" t="s">
        <v>251</v>
      </c>
      <c r="N19" s="163">
        <v>28</v>
      </c>
      <c r="O19" s="192" t="s">
        <v>267</v>
      </c>
      <c r="P19" s="163">
        <v>1</v>
      </c>
      <c r="Q19" s="192" t="s">
        <v>115</v>
      </c>
      <c r="R19" s="163">
        <v>13</v>
      </c>
      <c r="S19" s="192" t="s">
        <v>31</v>
      </c>
      <c r="T19" s="163">
        <v>40</v>
      </c>
      <c r="U19" s="151"/>
      <c r="V19" s="151"/>
      <c r="W19" s="151"/>
      <c r="X19" s="151"/>
      <c r="Y19" s="151"/>
      <c r="Z19" s="151"/>
    </row>
    <row r="20" spans="1:26">
      <c r="A20" s="192" t="s">
        <v>89</v>
      </c>
      <c r="B20" s="163">
        <v>4</v>
      </c>
      <c r="C20" s="192" t="s">
        <v>245</v>
      </c>
      <c r="D20" s="163">
        <v>3</v>
      </c>
      <c r="E20" s="192" t="s">
        <v>254</v>
      </c>
      <c r="F20" s="163">
        <v>37</v>
      </c>
      <c r="G20" s="192" t="s">
        <v>285</v>
      </c>
      <c r="H20" s="163">
        <v>1</v>
      </c>
      <c r="I20" s="192" t="s">
        <v>358</v>
      </c>
      <c r="J20" s="163">
        <v>48</v>
      </c>
      <c r="K20" s="192" t="s">
        <v>247</v>
      </c>
      <c r="L20" s="163">
        <v>32</v>
      </c>
      <c r="M20" s="192" t="s">
        <v>260</v>
      </c>
      <c r="N20" s="163">
        <v>32</v>
      </c>
      <c r="O20" s="192" t="s">
        <v>371</v>
      </c>
      <c r="P20" s="163">
        <v>7</v>
      </c>
      <c r="Q20" s="192" t="s">
        <v>37</v>
      </c>
      <c r="R20" s="163">
        <v>5</v>
      </c>
      <c r="S20" s="192" t="s">
        <v>257</v>
      </c>
      <c r="T20" s="163">
        <v>9</v>
      </c>
      <c r="U20" s="151"/>
      <c r="V20" s="151"/>
      <c r="W20" s="151"/>
      <c r="X20" s="151"/>
      <c r="Y20" s="151"/>
      <c r="Z20" s="151"/>
    </row>
    <row r="21" spans="1:26">
      <c r="A21" s="192" t="s">
        <v>292</v>
      </c>
      <c r="B21" s="163">
        <v>20</v>
      </c>
      <c r="C21" s="192" t="s">
        <v>264</v>
      </c>
      <c r="D21" s="163">
        <v>1</v>
      </c>
      <c r="E21" s="192" t="s">
        <v>277</v>
      </c>
      <c r="F21" s="163">
        <v>8</v>
      </c>
      <c r="G21" s="192" t="s">
        <v>289</v>
      </c>
      <c r="H21" s="163">
        <v>5</v>
      </c>
      <c r="I21" s="192" t="s">
        <v>241</v>
      </c>
      <c r="J21" s="163">
        <v>30</v>
      </c>
      <c r="K21" s="192" t="s">
        <v>268</v>
      </c>
      <c r="L21" s="163">
        <v>10</v>
      </c>
      <c r="M21" s="192" t="s">
        <v>275</v>
      </c>
      <c r="N21" s="163">
        <v>9</v>
      </c>
      <c r="O21" s="192" t="s">
        <v>282</v>
      </c>
      <c r="P21" s="163">
        <v>9</v>
      </c>
      <c r="Q21" t="s">
        <v>263</v>
      </c>
      <c r="R21" s="163">
        <v>8</v>
      </c>
      <c r="S21" s="192" t="s">
        <v>280</v>
      </c>
      <c r="T21" s="163">
        <v>2</v>
      </c>
      <c r="U21" s="151"/>
      <c r="V21" s="151"/>
      <c r="W21" s="151"/>
      <c r="X21" s="151"/>
      <c r="Y21" s="151"/>
      <c r="Z21" s="151"/>
    </row>
    <row r="22" spans="1:26">
      <c r="A22" t="s">
        <v>265</v>
      </c>
      <c r="B22" s="163">
        <v>13</v>
      </c>
      <c r="C22" s="192" t="s">
        <v>380</v>
      </c>
      <c r="D22" s="163">
        <v>1</v>
      </c>
      <c r="E22" s="192" t="s">
        <v>373</v>
      </c>
      <c r="F22" s="163">
        <v>9</v>
      </c>
      <c r="G22" s="192" t="s">
        <v>296</v>
      </c>
      <c r="H22" s="163">
        <v>3</v>
      </c>
      <c r="I22" s="192" t="s">
        <v>286</v>
      </c>
      <c r="J22" s="163">
        <v>3</v>
      </c>
      <c r="K22" t="s">
        <v>237</v>
      </c>
      <c r="L22" s="163">
        <v>11</v>
      </c>
      <c r="M22" s="162" t="s">
        <v>29</v>
      </c>
      <c r="N22" s="163">
        <v>13</v>
      </c>
      <c r="O22" s="192" t="s">
        <v>293</v>
      </c>
      <c r="P22" s="163">
        <v>3</v>
      </c>
      <c r="Q22" s="192" t="s">
        <v>298</v>
      </c>
      <c r="R22" s="163">
        <v>5</v>
      </c>
      <c r="S22" s="192" t="s">
        <v>382</v>
      </c>
      <c r="T22" s="163">
        <v>1</v>
      </c>
      <c r="U22" s="151"/>
      <c r="V22" s="151"/>
      <c r="W22" s="151"/>
      <c r="X22" s="151"/>
      <c r="Y22" s="151"/>
      <c r="Z22" s="151"/>
    </row>
    <row r="23" spans="1:26">
      <c r="A23" t="s">
        <v>253</v>
      </c>
      <c r="B23" s="163">
        <v>21</v>
      </c>
      <c r="C23" s="162" t="s">
        <v>381</v>
      </c>
      <c r="D23" s="163">
        <v>1</v>
      </c>
      <c r="E23" s="192" t="s">
        <v>88</v>
      </c>
      <c r="F23" s="163">
        <v>2</v>
      </c>
      <c r="G23" s="192" t="s">
        <v>261</v>
      </c>
      <c r="H23" s="163">
        <v>1</v>
      </c>
      <c r="I23" t="s">
        <v>252</v>
      </c>
      <c r="J23" s="163">
        <v>9</v>
      </c>
      <c r="K23" s="192" t="s">
        <v>383</v>
      </c>
      <c r="L23" s="163">
        <v>1</v>
      </c>
      <c r="M23" s="192" t="s">
        <v>273</v>
      </c>
      <c r="N23" s="163">
        <v>4</v>
      </c>
      <c r="O23" s="192" t="s">
        <v>368</v>
      </c>
      <c r="P23" s="163">
        <v>6</v>
      </c>
      <c r="Q23" s="192" t="s">
        <v>291</v>
      </c>
      <c r="R23" s="163">
        <v>4</v>
      </c>
      <c r="S23" s="162" t="s">
        <v>374</v>
      </c>
      <c r="T23" s="163">
        <v>1</v>
      </c>
      <c r="U23" s="151"/>
      <c r="V23" s="151"/>
      <c r="W23" s="151"/>
      <c r="X23" s="151"/>
      <c r="Y23" s="151"/>
      <c r="Z23" s="151"/>
    </row>
    <row r="24" spans="1:26" ht="15.75" customHeight="1" thickBot="1">
      <c r="A24" s="192" t="s">
        <v>389</v>
      </c>
      <c r="B24" s="166">
        <v>1</v>
      </c>
      <c r="C24" s="192" t="s">
        <v>390</v>
      </c>
      <c r="D24" s="166">
        <v>1</v>
      </c>
      <c r="E24" s="192" t="s">
        <v>274</v>
      </c>
      <c r="F24" s="166">
        <v>1</v>
      </c>
      <c r="G24" s="192" t="s">
        <v>258</v>
      </c>
      <c r="H24" s="166">
        <v>1</v>
      </c>
      <c r="I24" s="192" t="s">
        <v>372</v>
      </c>
      <c r="J24" s="166">
        <v>1</v>
      </c>
      <c r="K24" s="192" t="s">
        <v>365</v>
      </c>
      <c r="L24" s="166">
        <v>1</v>
      </c>
      <c r="M24" s="192" t="s">
        <v>271</v>
      </c>
      <c r="N24" s="166">
        <v>4</v>
      </c>
      <c r="O24" s="192" t="s">
        <v>266</v>
      </c>
      <c r="P24" s="166">
        <v>8</v>
      </c>
      <c r="Q24" s="192" t="s">
        <v>259</v>
      </c>
      <c r="R24" s="166">
        <v>1</v>
      </c>
      <c r="S24" s="165" t="s">
        <v>379</v>
      </c>
      <c r="T24" s="166">
        <v>1</v>
      </c>
      <c r="U24" s="151"/>
      <c r="V24" s="151"/>
      <c r="W24" s="151"/>
      <c r="X24" s="151"/>
      <c r="Y24" s="151"/>
      <c r="Z24" s="151"/>
    </row>
    <row r="25" spans="1:26" ht="15.75" customHeight="1" thickBot="1">
      <c r="A25" s="168"/>
      <c r="B25" s="169">
        <f>+SUM(B17:B24)</f>
        <v>238</v>
      </c>
      <c r="C25" s="168"/>
      <c r="D25" s="169">
        <f>+SUM(D17:D24)</f>
        <v>101</v>
      </c>
      <c r="E25" s="168"/>
      <c r="F25" s="169">
        <f>+SUM(F17:F24)</f>
        <v>144</v>
      </c>
      <c r="G25" s="168"/>
      <c r="H25" s="169">
        <f>+SUM(H17:H24)</f>
        <v>78</v>
      </c>
      <c r="I25" s="168"/>
      <c r="J25" s="169">
        <f>+SUM(J17:J24)</f>
        <v>156</v>
      </c>
      <c r="K25" s="168"/>
      <c r="L25" s="169">
        <f>+SUM(L17:L24)</f>
        <v>140</v>
      </c>
      <c r="M25" s="168"/>
      <c r="N25" s="169">
        <f>+SUM(N17:N24)</f>
        <v>121</v>
      </c>
      <c r="O25" s="168"/>
      <c r="P25" s="169">
        <f>+SUM(P17:P24)</f>
        <v>47</v>
      </c>
      <c r="Q25" s="168"/>
      <c r="R25" s="169">
        <f>+SUM(R17:R24)</f>
        <v>61</v>
      </c>
      <c r="S25" s="168"/>
      <c r="T25" s="169">
        <f>+SUM(T17:T24)</f>
        <v>132</v>
      </c>
      <c r="U25" s="151"/>
      <c r="V25" s="151"/>
      <c r="W25" s="151"/>
      <c r="X25" s="151"/>
      <c r="Y25" s="151"/>
      <c r="Z25" s="151"/>
    </row>
    <row r="26" spans="1:26">
      <c r="A26" s="192" t="s">
        <v>331</v>
      </c>
      <c r="B26" s="171">
        <v>115</v>
      </c>
      <c r="C26" s="181" t="s">
        <v>69</v>
      </c>
      <c r="D26" s="177">
        <v>1</v>
      </c>
      <c r="E26" s="192" t="s">
        <v>310</v>
      </c>
      <c r="F26" s="171">
        <v>159</v>
      </c>
      <c r="G26" s="181" t="s">
        <v>38</v>
      </c>
      <c r="H26" s="177">
        <v>5</v>
      </c>
      <c r="I26" s="170" t="s">
        <v>338</v>
      </c>
      <c r="J26" s="170">
        <v>1</v>
      </c>
      <c r="K26" s="176" t="s">
        <v>47</v>
      </c>
      <c r="L26" s="177">
        <v>18</v>
      </c>
      <c r="M26" s="172" t="s">
        <v>48</v>
      </c>
      <c r="N26" s="173">
        <v>17</v>
      </c>
      <c r="O26" s="174" t="s">
        <v>45</v>
      </c>
      <c r="P26" s="175">
        <v>25</v>
      </c>
      <c r="Q26" s="176" t="s">
        <v>44</v>
      </c>
      <c r="R26" s="177">
        <v>12</v>
      </c>
      <c r="S26" s="159" t="s">
        <v>305</v>
      </c>
      <c r="T26" s="171">
        <v>216</v>
      </c>
      <c r="U26" s="151"/>
      <c r="V26" s="151"/>
      <c r="W26" s="151"/>
      <c r="X26" s="151"/>
      <c r="Y26" s="151"/>
      <c r="Z26" s="151"/>
    </row>
    <row r="27" spans="1:26">
      <c r="A27" s="192" t="s">
        <v>362</v>
      </c>
      <c r="B27" s="163">
        <v>1</v>
      </c>
      <c r="C27" s="192" t="s">
        <v>309</v>
      </c>
      <c r="D27" s="163">
        <v>210</v>
      </c>
      <c r="E27" s="162" t="s">
        <v>319</v>
      </c>
      <c r="F27" s="163">
        <v>66</v>
      </c>
      <c r="G27" s="192" t="s">
        <v>304</v>
      </c>
      <c r="H27" s="163">
        <v>216</v>
      </c>
      <c r="I27" s="192" t="s">
        <v>303</v>
      </c>
      <c r="J27" s="163">
        <v>205</v>
      </c>
      <c r="K27" t="s">
        <v>311</v>
      </c>
      <c r="L27" s="163">
        <v>159</v>
      </c>
      <c r="M27" s="192" t="s">
        <v>353</v>
      </c>
      <c r="N27" s="163">
        <v>82</v>
      </c>
      <c r="O27" s="192" t="s">
        <v>307</v>
      </c>
      <c r="P27" s="163">
        <v>271</v>
      </c>
      <c r="Q27" s="192" t="s">
        <v>334</v>
      </c>
      <c r="R27" s="163">
        <v>61</v>
      </c>
      <c r="S27" t="s">
        <v>46</v>
      </c>
      <c r="T27" s="163">
        <v>36</v>
      </c>
      <c r="U27" s="151"/>
      <c r="V27" s="151"/>
      <c r="W27" s="151"/>
      <c r="X27" s="151"/>
      <c r="Y27" s="151"/>
      <c r="Z27" s="151"/>
    </row>
    <row r="28" spans="1:26">
      <c r="A28" s="192" t="s">
        <v>325</v>
      </c>
      <c r="B28" s="163">
        <v>25</v>
      </c>
      <c r="C28" s="192" t="s">
        <v>359</v>
      </c>
      <c r="D28" s="163">
        <v>42</v>
      </c>
      <c r="E28" s="162" t="s">
        <v>320</v>
      </c>
      <c r="F28" s="163">
        <v>51</v>
      </c>
      <c r="G28" s="192" t="s">
        <v>312</v>
      </c>
      <c r="H28" s="163">
        <v>81</v>
      </c>
      <c r="I28" t="s">
        <v>322</v>
      </c>
      <c r="J28" s="163">
        <v>39</v>
      </c>
      <c r="K28" s="192" t="s">
        <v>301</v>
      </c>
      <c r="L28" s="163">
        <v>85</v>
      </c>
      <c r="M28" s="162" t="s">
        <v>317</v>
      </c>
      <c r="N28" s="163">
        <v>90</v>
      </c>
      <c r="O28" s="192" t="s">
        <v>118</v>
      </c>
      <c r="P28" s="163">
        <v>20</v>
      </c>
      <c r="Q28" s="192" t="s">
        <v>321</v>
      </c>
      <c r="R28" s="163">
        <v>40</v>
      </c>
      <c r="S28" s="192" t="s">
        <v>397</v>
      </c>
      <c r="T28" s="163">
        <v>5</v>
      </c>
      <c r="U28" s="151"/>
      <c r="V28" s="151"/>
      <c r="W28" s="151"/>
      <c r="X28" s="151"/>
      <c r="Y28" s="151"/>
      <c r="Z28" s="151"/>
    </row>
    <row r="29" spans="1:26">
      <c r="A29" s="192" t="s">
        <v>329</v>
      </c>
      <c r="B29" s="163">
        <v>5</v>
      </c>
      <c r="C29" s="192" t="s">
        <v>344</v>
      </c>
      <c r="D29" s="163">
        <v>15</v>
      </c>
      <c r="E29" t="s">
        <v>330</v>
      </c>
      <c r="F29" s="163">
        <v>33</v>
      </c>
      <c r="G29" t="s">
        <v>302</v>
      </c>
      <c r="H29" s="163">
        <v>36</v>
      </c>
      <c r="I29" s="192" t="s">
        <v>333</v>
      </c>
      <c r="J29" s="163">
        <v>21</v>
      </c>
      <c r="K29" s="192" t="s">
        <v>326</v>
      </c>
      <c r="L29" s="163">
        <v>20</v>
      </c>
      <c r="M29" s="192" t="s">
        <v>308</v>
      </c>
      <c r="N29" s="163">
        <v>120</v>
      </c>
      <c r="O29" s="192" t="s">
        <v>313</v>
      </c>
      <c r="P29" s="163">
        <v>82</v>
      </c>
      <c r="Q29" t="s">
        <v>354</v>
      </c>
      <c r="R29" s="163">
        <v>82</v>
      </c>
      <c r="S29" s="162" t="s">
        <v>349</v>
      </c>
      <c r="T29" s="163">
        <v>3</v>
      </c>
      <c r="U29" s="151"/>
      <c r="V29" s="151"/>
      <c r="W29" s="151"/>
      <c r="X29" s="151"/>
      <c r="Y29" s="151"/>
      <c r="Z29" s="151"/>
    </row>
    <row r="30" spans="1:26">
      <c r="A30" s="192" t="s">
        <v>366</v>
      </c>
      <c r="B30" s="163">
        <v>1</v>
      </c>
      <c r="C30" s="192" t="s">
        <v>49</v>
      </c>
      <c r="D30" s="163">
        <v>7</v>
      </c>
      <c r="E30" s="192" t="s">
        <v>43</v>
      </c>
      <c r="F30" s="163">
        <v>1</v>
      </c>
      <c r="G30" s="192" t="s">
        <v>42</v>
      </c>
      <c r="H30" s="163">
        <v>9</v>
      </c>
      <c r="I30" s="192" t="s">
        <v>332</v>
      </c>
      <c r="J30" s="163">
        <v>7</v>
      </c>
      <c r="K30" t="s">
        <v>360</v>
      </c>
      <c r="L30" s="163">
        <v>42</v>
      </c>
      <c r="M30" s="192" t="s">
        <v>376</v>
      </c>
      <c r="N30" s="163">
        <v>1</v>
      </c>
      <c r="O30" s="162" t="s">
        <v>375</v>
      </c>
      <c r="P30" s="163">
        <v>1</v>
      </c>
      <c r="Q30" s="192" t="s">
        <v>314</v>
      </c>
      <c r="R30" s="163">
        <v>81</v>
      </c>
      <c r="S30" s="162" t="s">
        <v>327</v>
      </c>
      <c r="T30" s="163">
        <v>1</v>
      </c>
      <c r="U30" s="151"/>
      <c r="V30" s="151"/>
      <c r="W30" s="151"/>
      <c r="X30" s="151"/>
      <c r="Y30" s="151"/>
      <c r="Z30" s="151"/>
    </row>
    <row r="31" spans="1:26" ht="15.75" customHeight="1" thickBot="1">
      <c r="A31" s="192" t="s">
        <v>343</v>
      </c>
      <c r="B31" s="166">
        <v>7</v>
      </c>
      <c r="C31" s="165" t="s">
        <v>324</v>
      </c>
      <c r="D31" s="166">
        <v>16</v>
      </c>
      <c r="E31" s="165" t="s">
        <v>342</v>
      </c>
      <c r="F31" s="166">
        <v>5</v>
      </c>
      <c r="G31" s="192" t="s">
        <v>364</v>
      </c>
      <c r="H31" s="166">
        <v>1</v>
      </c>
      <c r="I31" s="165" t="s">
        <v>335</v>
      </c>
      <c r="J31" s="166">
        <v>3</v>
      </c>
      <c r="K31" s="192" t="s">
        <v>323</v>
      </c>
      <c r="L31" s="166">
        <v>9</v>
      </c>
      <c r="M31" s="192" t="s">
        <v>339</v>
      </c>
      <c r="N31" s="166">
        <v>1</v>
      </c>
      <c r="O31" s="165" t="s">
        <v>351</v>
      </c>
      <c r="P31" s="166">
        <v>1</v>
      </c>
      <c r="Q31" s="192" t="s">
        <v>318</v>
      </c>
      <c r="R31" s="166">
        <v>31</v>
      </c>
      <c r="S31" s="165" t="s">
        <v>363</v>
      </c>
      <c r="T31" s="166">
        <v>1</v>
      </c>
      <c r="U31" s="151"/>
      <c r="V31" s="151"/>
      <c r="W31" s="151"/>
      <c r="X31" s="151"/>
      <c r="Y31" s="151"/>
      <c r="Z31" s="151"/>
    </row>
    <row r="32" spans="1:26" ht="15.75" customHeight="1" thickBot="1">
      <c r="A32" s="151"/>
      <c r="B32" s="169">
        <f>+SUM(B26:B31)</f>
        <v>154</v>
      </c>
      <c r="C32" s="151"/>
      <c r="D32" s="169">
        <f>+SUM(D26:D31)</f>
        <v>291</v>
      </c>
      <c r="E32" s="151"/>
      <c r="F32" s="169">
        <f>+SUM(F26:F31)</f>
        <v>315</v>
      </c>
      <c r="G32" s="151"/>
      <c r="H32" s="169">
        <f>+SUM(H26:H31)</f>
        <v>348</v>
      </c>
      <c r="I32" s="151"/>
      <c r="J32" s="169">
        <f>+SUM(J26:J31)</f>
        <v>276</v>
      </c>
      <c r="K32" s="151"/>
      <c r="L32" s="169">
        <f>+SUM(L26:L31)</f>
        <v>333</v>
      </c>
      <c r="M32" s="151"/>
      <c r="N32" s="169">
        <f>+SUM(N26:N31)</f>
        <v>311</v>
      </c>
      <c r="O32" s="151"/>
      <c r="P32" s="169">
        <f>+SUM(P26:P31)</f>
        <v>400</v>
      </c>
      <c r="Q32" s="151"/>
      <c r="R32" s="169">
        <f>+SUM(R26:R31)</f>
        <v>307</v>
      </c>
      <c r="S32" s="151"/>
      <c r="T32" s="169">
        <f>+SUM(T26:T31)</f>
        <v>262</v>
      </c>
      <c r="U32" s="151"/>
      <c r="V32" s="151"/>
      <c r="W32" s="151"/>
      <c r="X32" s="151"/>
      <c r="Y32" s="151"/>
      <c r="Z32" s="151"/>
    </row>
    <row r="33" spans="1:26" ht="14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</row>
    <row r="34" spans="1:26" ht="14">
      <c r="A34" s="151"/>
      <c r="B34" s="151"/>
      <c r="C34" s="15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</row>
    <row r="35" spans="1:26" ht="14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</row>
    <row r="36" spans="1:26" ht="14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 ht="14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</row>
    <row r="38" spans="1:26" ht="14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</row>
    <row r="39" spans="1:26" ht="14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</row>
    <row r="40" spans="1:26" ht="14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</row>
    <row r="41" spans="1:26" ht="14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</row>
    <row r="42" spans="1:26" ht="14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</row>
    <row r="43" spans="1:26" ht="14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</row>
    <row r="44" spans="1:26" ht="14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</row>
    <row r="45" spans="1:26" ht="14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</row>
    <row r="46" spans="1:26" ht="14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</row>
    <row r="47" spans="1:26" ht="14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</row>
    <row r="48" spans="1:26" ht="14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</row>
    <row r="49" spans="1:26" ht="14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</row>
    <row r="50" spans="1:26" ht="14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</row>
    <row r="51" spans="1:26" ht="14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</row>
    <row r="52" spans="1:26" ht="14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</row>
    <row r="53" spans="1:26" ht="14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</row>
    <row r="54" spans="1:26" ht="14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</row>
    <row r="55" spans="1:26" ht="14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</row>
    <row r="56" spans="1:26" ht="14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</row>
    <row r="57" spans="1:26" ht="14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</row>
    <row r="58" spans="1:26" ht="14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</row>
    <row r="59" spans="1:26" ht="14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</row>
    <row r="60" spans="1:26" ht="14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</row>
    <row r="61" spans="1:26" ht="14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</row>
    <row r="62" spans="1:26" ht="14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</row>
    <row r="63" spans="1:26" ht="14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</row>
    <row r="64" spans="1:26" ht="14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</row>
    <row r="65" spans="1:26" ht="14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</row>
    <row r="66" spans="1:26" ht="14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</row>
    <row r="67" spans="1:26" ht="14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</row>
    <row r="68" spans="1:26" ht="14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</row>
    <row r="69" spans="1:26" ht="14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</row>
    <row r="70" spans="1:26" ht="14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</row>
    <row r="71" spans="1:26" ht="14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</row>
    <row r="72" spans="1:26" ht="14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</row>
    <row r="73" spans="1:26" ht="14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</row>
    <row r="74" spans="1:26" ht="14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</row>
    <row r="75" spans="1:26" ht="14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</row>
    <row r="76" spans="1:26" ht="14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</row>
    <row r="77" spans="1:26" ht="14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</row>
    <row r="78" spans="1:26" ht="14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</row>
    <row r="79" spans="1:26" ht="14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</row>
    <row r="80" spans="1:26" ht="14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</row>
    <row r="81" spans="1:26" ht="14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</row>
    <row r="82" spans="1:26" ht="14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</row>
    <row r="83" spans="1:26" ht="14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</row>
    <row r="84" spans="1:26" ht="14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/>
    </row>
    <row r="85" spans="1:26" ht="14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/>
    </row>
    <row r="86" spans="1:26" ht="14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</row>
    <row r="87" spans="1:26" ht="14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</row>
    <row r="88" spans="1:26" ht="14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</row>
    <row r="89" spans="1:26" ht="14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</row>
    <row r="90" spans="1:26" ht="14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</row>
    <row r="91" spans="1:26" ht="14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/>
    </row>
    <row r="92" spans="1:26" ht="14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  <c r="Y92" s="151"/>
      <c r="Z92" s="151"/>
    </row>
    <row r="93" spans="1:26" ht="14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</row>
    <row r="94" spans="1:26" ht="14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</row>
    <row r="95" spans="1:26" ht="14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</row>
    <row r="96" spans="1:26" ht="14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</row>
    <row r="97" spans="1:26" ht="14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</row>
    <row r="98" spans="1:26" ht="14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</row>
    <row r="99" spans="1:26" ht="14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</row>
    <row r="100" spans="1:26" ht="14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</row>
    <row r="101" spans="1:26" ht="14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</row>
    <row r="102" spans="1:26" ht="14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</row>
    <row r="103" spans="1:26" ht="14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</row>
    <row r="104" spans="1:26" ht="14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</row>
    <row r="105" spans="1:26" ht="14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</row>
    <row r="106" spans="1:26" ht="14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</row>
    <row r="107" spans="1:26" ht="14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</row>
    <row r="108" spans="1:26" ht="14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</row>
    <row r="109" spans="1:26" ht="14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</row>
    <row r="110" spans="1:26" ht="14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</row>
    <row r="111" spans="1:26" ht="14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</row>
    <row r="112" spans="1:26" ht="14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</row>
    <row r="113" spans="1:26" ht="14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</row>
    <row r="114" spans="1:26" ht="14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</row>
    <row r="115" spans="1:26" ht="14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</row>
    <row r="116" spans="1:26" ht="14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</row>
    <row r="117" spans="1:26" ht="14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</row>
    <row r="118" spans="1:26" ht="14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</row>
    <row r="119" spans="1:26" ht="14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</row>
    <row r="120" spans="1:26" ht="14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</row>
    <row r="121" spans="1:26" ht="14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</row>
    <row r="122" spans="1:26" ht="14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</row>
    <row r="123" spans="1:26" ht="14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</row>
    <row r="124" spans="1:26" ht="14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</row>
    <row r="125" spans="1:26" ht="14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</row>
    <row r="126" spans="1:26" ht="14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</row>
    <row r="127" spans="1:26" ht="14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</row>
    <row r="128" spans="1:26" ht="14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</row>
    <row r="129" spans="1:26" ht="14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</row>
    <row r="130" spans="1:26" ht="14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</row>
    <row r="131" spans="1:26" ht="14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</row>
    <row r="132" spans="1:26" ht="14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</row>
    <row r="133" spans="1:26" ht="14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</row>
    <row r="134" spans="1:26" ht="14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</row>
    <row r="135" spans="1:26" ht="14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</row>
    <row r="136" spans="1:26" ht="14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</row>
    <row r="137" spans="1:26" ht="14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</row>
    <row r="138" spans="1:26" ht="14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</row>
    <row r="139" spans="1:26" ht="14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</row>
    <row r="140" spans="1:26" ht="14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</row>
    <row r="141" spans="1:26" ht="14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</row>
    <row r="142" spans="1:26" ht="14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</row>
    <row r="143" spans="1:26" ht="14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</row>
    <row r="144" spans="1:26" ht="14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</row>
    <row r="145" spans="1:26" ht="14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</row>
    <row r="146" spans="1:26" ht="14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</row>
    <row r="147" spans="1:26" ht="14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</row>
    <row r="148" spans="1:26" ht="14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</row>
    <row r="149" spans="1:26" ht="14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</row>
    <row r="150" spans="1:26" ht="14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</row>
    <row r="151" spans="1:26" ht="14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</row>
    <row r="152" spans="1:26" ht="14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</row>
    <row r="153" spans="1:26" ht="14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</row>
    <row r="154" spans="1:26" ht="14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</row>
    <row r="155" spans="1:26" ht="14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</row>
    <row r="156" spans="1:26" ht="14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</row>
    <row r="157" spans="1:26" ht="14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</row>
    <row r="158" spans="1:26" ht="14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</row>
    <row r="159" spans="1:26" ht="14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</row>
    <row r="160" spans="1:26" ht="14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</row>
    <row r="161" spans="1:26" ht="14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</row>
    <row r="162" spans="1:26" ht="14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</row>
    <row r="163" spans="1:26" ht="14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</row>
    <row r="164" spans="1:26" ht="14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</row>
    <row r="165" spans="1:26" ht="14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</row>
    <row r="166" spans="1:26" ht="14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</row>
    <row r="167" spans="1:26" ht="14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</row>
    <row r="168" spans="1:26" ht="14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</row>
    <row r="169" spans="1:26" ht="14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</row>
    <row r="170" spans="1:26" ht="14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</row>
    <row r="171" spans="1:26" ht="14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/>
    </row>
    <row r="172" spans="1:26" ht="14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  <c r="U172" s="151"/>
      <c r="V172" s="151"/>
      <c r="W172" s="151"/>
      <c r="X172" s="151"/>
      <c r="Y172" s="151"/>
      <c r="Z172" s="151"/>
    </row>
    <row r="173" spans="1:26" ht="14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</row>
    <row r="174" spans="1:26" ht="14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</row>
    <row r="175" spans="1:26" ht="14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  <c r="U175" s="151"/>
      <c r="V175" s="151"/>
      <c r="W175" s="151"/>
      <c r="X175" s="151"/>
      <c r="Y175" s="151"/>
      <c r="Z175" s="151"/>
    </row>
    <row r="176" spans="1:26" ht="14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</row>
    <row r="177" spans="1:26" ht="14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  <c r="U177" s="151"/>
      <c r="V177" s="151"/>
      <c r="W177" s="151"/>
      <c r="X177" s="151"/>
      <c r="Y177" s="151"/>
      <c r="Z177" s="151"/>
    </row>
    <row r="178" spans="1:26" ht="14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  <c r="U178" s="151"/>
      <c r="V178" s="151"/>
      <c r="W178" s="151"/>
      <c r="X178" s="151"/>
      <c r="Y178" s="151"/>
      <c r="Z178" s="151"/>
    </row>
    <row r="179" spans="1:26" ht="14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  <c r="U179" s="151"/>
      <c r="V179" s="151"/>
      <c r="W179" s="151"/>
      <c r="X179" s="151"/>
      <c r="Y179" s="151"/>
      <c r="Z179" s="151"/>
    </row>
    <row r="180" spans="1:26" ht="14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  <c r="U180" s="151"/>
      <c r="V180" s="151"/>
      <c r="W180" s="151"/>
      <c r="X180" s="151"/>
      <c r="Y180" s="151"/>
      <c r="Z180" s="151"/>
    </row>
    <row r="181" spans="1:26" ht="14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  <c r="U181" s="151"/>
      <c r="V181" s="151"/>
      <c r="W181" s="151"/>
      <c r="X181" s="151"/>
      <c r="Y181" s="151"/>
      <c r="Z181" s="151"/>
    </row>
    <row r="182" spans="1:26" ht="14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  <c r="U182" s="151"/>
      <c r="V182" s="151"/>
      <c r="W182" s="151"/>
      <c r="X182" s="151"/>
      <c r="Y182" s="151"/>
      <c r="Z182" s="151"/>
    </row>
    <row r="183" spans="1:26" ht="14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  <c r="U183" s="151"/>
      <c r="V183" s="151"/>
      <c r="W183" s="151"/>
      <c r="X183" s="151"/>
      <c r="Y183" s="151"/>
      <c r="Z183" s="151"/>
    </row>
    <row r="184" spans="1:26" ht="14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  <c r="U184" s="151"/>
      <c r="V184" s="151"/>
      <c r="W184" s="151"/>
      <c r="X184" s="151"/>
      <c r="Y184" s="151"/>
      <c r="Z184" s="151"/>
    </row>
    <row r="185" spans="1:26" ht="14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  <c r="U185" s="151"/>
      <c r="V185" s="151"/>
      <c r="W185" s="151"/>
      <c r="X185" s="151"/>
      <c r="Y185" s="151"/>
      <c r="Z185" s="151"/>
    </row>
    <row r="186" spans="1:26" ht="14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  <c r="U186" s="151"/>
      <c r="V186" s="151"/>
      <c r="W186" s="151"/>
      <c r="X186" s="151"/>
      <c r="Y186" s="151"/>
      <c r="Z186" s="151"/>
    </row>
    <row r="187" spans="1:26" ht="14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  <c r="U187" s="151"/>
      <c r="V187" s="151"/>
      <c r="W187" s="151"/>
      <c r="X187" s="151"/>
      <c r="Y187" s="151"/>
      <c r="Z187" s="151"/>
    </row>
    <row r="188" spans="1:26" ht="14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  <c r="U188" s="151"/>
      <c r="V188" s="151"/>
      <c r="W188" s="151"/>
      <c r="X188" s="151"/>
      <c r="Y188" s="151"/>
      <c r="Z188" s="151"/>
    </row>
    <row r="189" spans="1:26" ht="14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  <c r="U189" s="151"/>
      <c r="V189" s="151"/>
      <c r="W189" s="151"/>
      <c r="X189" s="151"/>
      <c r="Y189" s="151"/>
      <c r="Z189" s="151"/>
    </row>
    <row r="190" spans="1:26" ht="14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  <c r="U190" s="151"/>
      <c r="V190" s="151"/>
      <c r="W190" s="151"/>
      <c r="X190" s="151"/>
      <c r="Y190" s="151"/>
      <c r="Z190" s="151"/>
    </row>
    <row r="191" spans="1:26" ht="14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  <c r="U191" s="151"/>
      <c r="V191" s="151"/>
      <c r="W191" s="151"/>
      <c r="X191" s="151"/>
      <c r="Y191" s="151"/>
      <c r="Z191" s="151"/>
    </row>
    <row r="192" spans="1:26" ht="14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  <c r="U192" s="151"/>
      <c r="V192" s="151"/>
      <c r="W192" s="151"/>
      <c r="X192" s="151"/>
      <c r="Y192" s="151"/>
      <c r="Z192" s="151"/>
    </row>
    <row r="193" spans="1:26" ht="14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  <c r="U193" s="151"/>
      <c r="V193" s="151"/>
      <c r="W193" s="151"/>
      <c r="X193" s="151"/>
      <c r="Y193" s="151"/>
      <c r="Z193" s="151"/>
    </row>
    <row r="194" spans="1:26" ht="14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  <c r="U194" s="151"/>
      <c r="V194" s="151"/>
      <c r="W194" s="151"/>
      <c r="X194" s="151"/>
      <c r="Y194" s="151"/>
      <c r="Z194" s="151"/>
    </row>
    <row r="195" spans="1:26" ht="14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  <c r="U195" s="151"/>
      <c r="V195" s="151"/>
      <c r="W195" s="151"/>
      <c r="X195" s="151"/>
      <c r="Y195" s="151"/>
      <c r="Z195" s="151"/>
    </row>
    <row r="196" spans="1:26" ht="14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  <c r="U196" s="151"/>
      <c r="V196" s="151"/>
      <c r="W196" s="151"/>
      <c r="X196" s="151"/>
      <c r="Y196" s="151"/>
      <c r="Z196" s="151"/>
    </row>
    <row r="197" spans="1:26" ht="14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  <c r="U197" s="151"/>
      <c r="V197" s="151"/>
      <c r="W197" s="151"/>
      <c r="X197" s="151"/>
      <c r="Y197" s="151"/>
      <c r="Z197" s="151"/>
    </row>
    <row r="198" spans="1:26" ht="14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  <c r="U198" s="151"/>
      <c r="V198" s="151"/>
      <c r="W198" s="151"/>
      <c r="X198" s="151"/>
      <c r="Y198" s="151"/>
      <c r="Z198" s="151"/>
    </row>
    <row r="199" spans="1:26" ht="14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  <c r="U199" s="151"/>
      <c r="V199" s="151"/>
      <c r="W199" s="151"/>
      <c r="X199" s="151"/>
      <c r="Y199" s="151"/>
      <c r="Z199" s="151"/>
    </row>
    <row r="200" spans="1:26" ht="14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  <c r="U200" s="151"/>
      <c r="V200" s="151"/>
      <c r="W200" s="151"/>
      <c r="X200" s="151"/>
      <c r="Y200" s="151"/>
      <c r="Z200" s="151"/>
    </row>
    <row r="201" spans="1:26" ht="14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  <c r="U201" s="151"/>
      <c r="V201" s="151"/>
      <c r="W201" s="151"/>
      <c r="X201" s="151"/>
      <c r="Y201" s="151"/>
      <c r="Z201" s="151"/>
    </row>
    <row r="202" spans="1:26" ht="14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  <c r="U202" s="151"/>
      <c r="V202" s="151"/>
      <c r="W202" s="151"/>
      <c r="X202" s="151"/>
      <c r="Y202" s="151"/>
      <c r="Z202" s="151"/>
    </row>
    <row r="203" spans="1:26" ht="14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  <c r="U203" s="151"/>
      <c r="V203" s="151"/>
      <c r="W203" s="151"/>
      <c r="X203" s="151"/>
      <c r="Y203" s="151"/>
      <c r="Z203" s="151"/>
    </row>
    <row r="204" spans="1:26" ht="14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  <c r="U204" s="151"/>
      <c r="V204" s="151"/>
      <c r="W204" s="151"/>
      <c r="X204" s="151"/>
      <c r="Y204" s="151"/>
      <c r="Z204" s="151"/>
    </row>
    <row r="205" spans="1:26" ht="14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  <c r="U205" s="151"/>
      <c r="V205" s="151"/>
      <c r="W205" s="151"/>
      <c r="X205" s="151"/>
      <c r="Y205" s="151"/>
      <c r="Z205" s="151"/>
    </row>
    <row r="206" spans="1:26" ht="14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  <c r="U206" s="151"/>
      <c r="V206" s="151"/>
      <c r="W206" s="151"/>
      <c r="X206" s="151"/>
      <c r="Y206" s="151"/>
      <c r="Z206" s="151"/>
    </row>
    <row r="207" spans="1:26" ht="14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</row>
    <row r="208" spans="1:26" ht="14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  <c r="U208" s="151"/>
      <c r="V208" s="151"/>
      <c r="W208" s="151"/>
      <c r="X208" s="151"/>
      <c r="Y208" s="151"/>
      <c r="Z208" s="151"/>
    </row>
    <row r="209" spans="1:26" ht="14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151"/>
      <c r="W209" s="151"/>
      <c r="X209" s="151"/>
      <c r="Y209" s="151"/>
      <c r="Z209" s="151"/>
    </row>
    <row r="210" spans="1:26" ht="14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/>
      <c r="Z210" s="151"/>
    </row>
    <row r="211" spans="1:26" ht="14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  <c r="U211" s="151"/>
      <c r="V211" s="151"/>
      <c r="W211" s="151"/>
      <c r="X211" s="151"/>
      <c r="Y211" s="151"/>
      <c r="Z211" s="151"/>
    </row>
    <row r="212" spans="1:26" ht="14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</row>
    <row r="213" spans="1:26" ht="14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/>
    </row>
    <row r="214" spans="1:26" ht="14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  <c r="U214" s="151"/>
      <c r="V214" s="151"/>
      <c r="W214" s="151"/>
      <c r="X214" s="151"/>
      <c r="Y214" s="151"/>
      <c r="Z214" s="151"/>
    </row>
    <row r="215" spans="1:26" ht="14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  <c r="U215" s="151"/>
      <c r="V215" s="151"/>
      <c r="W215" s="151"/>
      <c r="X215" s="151"/>
      <c r="Y215" s="151"/>
      <c r="Z215" s="151"/>
    </row>
    <row r="216" spans="1:26" ht="14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</row>
    <row r="217" spans="1:26" ht="14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  <c r="U217" s="151"/>
      <c r="V217" s="151"/>
      <c r="W217" s="151"/>
      <c r="X217" s="151"/>
      <c r="Y217" s="151"/>
      <c r="Z217" s="151"/>
    </row>
    <row r="218" spans="1:26" ht="14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  <c r="U218" s="151"/>
      <c r="V218" s="151"/>
      <c r="W218" s="151"/>
      <c r="X218" s="151"/>
      <c r="Y218" s="151"/>
      <c r="Z218" s="151"/>
    </row>
    <row r="219" spans="1:26" ht="14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/>
      <c r="Z219" s="151"/>
    </row>
    <row r="220" spans="1:26" ht="14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  <c r="U220" s="151"/>
      <c r="V220" s="151"/>
      <c r="W220" s="151"/>
      <c r="X220" s="151"/>
      <c r="Y220" s="151"/>
      <c r="Z220" s="151"/>
    </row>
    <row r="221" spans="1:26" ht="14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  <c r="U221" s="151"/>
      <c r="V221" s="151"/>
      <c r="W221" s="151"/>
      <c r="X221" s="151"/>
      <c r="Y221" s="151"/>
      <c r="Z221" s="151"/>
    </row>
    <row r="222" spans="1:26" ht="14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  <c r="U222" s="151"/>
      <c r="V222" s="151"/>
      <c r="W222" s="151"/>
      <c r="X222" s="151"/>
      <c r="Y222" s="151"/>
      <c r="Z222" s="151"/>
    </row>
    <row r="223" spans="1:26" ht="14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  <c r="U223" s="151"/>
      <c r="V223" s="151"/>
      <c r="W223" s="151"/>
      <c r="X223" s="151"/>
      <c r="Y223" s="151"/>
      <c r="Z223" s="151"/>
    </row>
    <row r="224" spans="1:26" ht="14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  <c r="U224" s="151"/>
      <c r="V224" s="151"/>
      <c r="W224" s="151"/>
      <c r="X224" s="151"/>
      <c r="Y224" s="151"/>
      <c r="Z224" s="151"/>
    </row>
    <row r="225" spans="1:26" ht="14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  <c r="U225" s="151"/>
      <c r="V225" s="151"/>
      <c r="W225" s="151"/>
      <c r="X225" s="151"/>
      <c r="Y225" s="151"/>
      <c r="Z225" s="151"/>
    </row>
    <row r="226" spans="1:26" ht="14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</row>
    <row r="227" spans="1:26" ht="14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</row>
    <row r="228" spans="1:26" ht="14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</row>
    <row r="229" spans="1:26" ht="14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  <c r="U229" s="151"/>
      <c r="V229" s="151"/>
      <c r="W229" s="151"/>
      <c r="X229" s="151"/>
      <c r="Y229" s="151"/>
      <c r="Z229" s="151"/>
    </row>
    <row r="230" spans="1:26" ht="14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</row>
    <row r="231" spans="1:26" ht="14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  <c r="U231" s="151"/>
      <c r="V231" s="151"/>
      <c r="W231" s="151"/>
      <c r="X231" s="151"/>
      <c r="Y231" s="151"/>
      <c r="Z231" s="151"/>
    </row>
    <row r="232" spans="1:26" ht="14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</row>
    <row r="233" spans="1:26" ht="14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</row>
    <row r="234" spans="1:26" ht="14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  <c r="U234" s="151"/>
      <c r="V234" s="151"/>
      <c r="W234" s="151"/>
      <c r="X234" s="151"/>
      <c r="Y234" s="151"/>
      <c r="Z234" s="151"/>
    </row>
    <row r="235" spans="1:26" ht="14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  <c r="U235" s="151"/>
      <c r="V235" s="151"/>
      <c r="W235" s="151"/>
      <c r="X235" s="151"/>
      <c r="Y235" s="151"/>
      <c r="Z235" s="151"/>
    </row>
    <row r="236" spans="1:26" ht="14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</row>
    <row r="237" spans="1:26" ht="14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  <c r="U237" s="151"/>
      <c r="V237" s="151"/>
      <c r="W237" s="151"/>
      <c r="X237" s="151"/>
      <c r="Y237" s="151"/>
      <c r="Z237" s="151"/>
    </row>
    <row r="238" spans="1:26" ht="14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  <c r="U238" s="151"/>
      <c r="V238" s="151"/>
      <c r="W238" s="151"/>
      <c r="X238" s="151"/>
      <c r="Y238" s="151"/>
      <c r="Z238" s="151"/>
    </row>
    <row r="239" spans="1:26" ht="14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</row>
    <row r="240" spans="1:26" ht="14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  <c r="U240" s="151"/>
      <c r="V240" s="151"/>
      <c r="W240" s="151"/>
      <c r="X240" s="151"/>
      <c r="Y240" s="151"/>
      <c r="Z240" s="151"/>
    </row>
    <row r="241" spans="1:26" ht="14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  <c r="U241" s="151"/>
      <c r="V241" s="151"/>
      <c r="W241" s="151"/>
      <c r="X241" s="151"/>
      <c r="Y241" s="151"/>
      <c r="Z241" s="151"/>
    </row>
    <row r="242" spans="1:26" ht="14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  <c r="U242" s="151"/>
      <c r="V242" s="151"/>
      <c r="W242" s="151"/>
      <c r="X242" s="151"/>
      <c r="Y242" s="151"/>
      <c r="Z242" s="151"/>
    </row>
    <row r="243" spans="1:26" ht="14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  <c r="U243" s="151"/>
      <c r="V243" s="151"/>
      <c r="W243" s="151"/>
      <c r="X243" s="151"/>
      <c r="Y243" s="151"/>
      <c r="Z243" s="151"/>
    </row>
    <row r="244" spans="1:26" ht="14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  <c r="U244" s="151"/>
      <c r="V244" s="151"/>
      <c r="W244" s="151"/>
      <c r="X244" s="151"/>
      <c r="Y244" s="151"/>
      <c r="Z244" s="151"/>
    </row>
    <row r="245" spans="1:26" ht="14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  <c r="U245" s="151"/>
      <c r="V245" s="151"/>
      <c r="W245" s="151"/>
      <c r="X245" s="151"/>
      <c r="Y245" s="151"/>
      <c r="Z245" s="151"/>
    </row>
    <row r="246" spans="1:26" ht="14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  <c r="U246" s="151"/>
      <c r="V246" s="151"/>
      <c r="W246" s="151"/>
      <c r="X246" s="151"/>
      <c r="Y246" s="151"/>
      <c r="Z246" s="151"/>
    </row>
    <row r="247" spans="1:26" ht="14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  <c r="U247" s="151"/>
      <c r="V247" s="151"/>
      <c r="W247" s="151"/>
      <c r="X247" s="151"/>
      <c r="Y247" s="151"/>
      <c r="Z247" s="151"/>
    </row>
    <row r="248" spans="1:26" ht="14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</row>
    <row r="249" spans="1:26" ht="14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  <c r="U249" s="151"/>
      <c r="V249" s="151"/>
      <c r="W249" s="151"/>
      <c r="X249" s="151"/>
      <c r="Y249" s="151"/>
      <c r="Z249" s="151"/>
    </row>
    <row r="250" spans="1:26" ht="14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  <c r="U250" s="151"/>
      <c r="V250" s="151"/>
      <c r="W250" s="151"/>
      <c r="X250" s="151"/>
      <c r="Y250" s="151"/>
      <c r="Z250" s="151"/>
    </row>
    <row r="251" spans="1:26" ht="14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  <c r="U251" s="151"/>
      <c r="V251" s="151"/>
      <c r="W251" s="151"/>
      <c r="X251" s="151"/>
      <c r="Y251" s="151"/>
      <c r="Z251" s="151"/>
    </row>
    <row r="252" spans="1:26" ht="14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  <c r="U252" s="151"/>
      <c r="V252" s="151"/>
      <c r="W252" s="151"/>
      <c r="X252" s="151"/>
      <c r="Y252" s="151"/>
      <c r="Z252" s="151"/>
    </row>
    <row r="253" spans="1:26" ht="14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  <c r="U253" s="151"/>
      <c r="V253" s="151"/>
      <c r="W253" s="151"/>
      <c r="X253" s="151"/>
      <c r="Y253" s="151"/>
      <c r="Z253" s="151"/>
    </row>
    <row r="254" spans="1:26" ht="14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  <c r="U254" s="151"/>
      <c r="V254" s="151"/>
      <c r="W254" s="151"/>
      <c r="X254" s="151"/>
      <c r="Y254" s="151"/>
      <c r="Z254" s="151"/>
    </row>
    <row r="255" spans="1:26" ht="14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  <c r="U255" s="151"/>
      <c r="V255" s="151"/>
      <c r="W255" s="151"/>
      <c r="X255" s="151"/>
      <c r="Y255" s="151"/>
      <c r="Z255" s="151"/>
    </row>
    <row r="256" spans="1:26" ht="14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  <c r="U256" s="151"/>
      <c r="V256" s="151"/>
      <c r="W256" s="151"/>
      <c r="X256" s="151"/>
      <c r="Y256" s="151"/>
      <c r="Z256" s="151"/>
    </row>
    <row r="257" spans="1:26" ht="14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  <c r="U257" s="151"/>
      <c r="V257" s="151"/>
      <c r="W257" s="151"/>
      <c r="X257" s="151"/>
      <c r="Y257" s="151"/>
      <c r="Z257" s="151"/>
    </row>
    <row r="258" spans="1:26" ht="14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  <c r="U258" s="151"/>
      <c r="V258" s="151"/>
      <c r="W258" s="151"/>
      <c r="X258" s="151"/>
      <c r="Y258" s="151"/>
      <c r="Z258" s="151"/>
    </row>
    <row r="259" spans="1:26" ht="14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  <c r="U259" s="151"/>
      <c r="V259" s="151"/>
      <c r="W259" s="151"/>
      <c r="X259" s="151"/>
      <c r="Y259" s="151"/>
      <c r="Z259" s="151"/>
    </row>
    <row r="260" spans="1:26" ht="14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  <c r="U260" s="151"/>
      <c r="V260" s="151"/>
      <c r="W260" s="151"/>
      <c r="X260" s="151"/>
      <c r="Y260" s="151"/>
      <c r="Z260" s="151"/>
    </row>
    <row r="261" spans="1:26" ht="14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  <c r="U261" s="151"/>
      <c r="V261" s="151"/>
      <c r="W261" s="151"/>
      <c r="X261" s="151"/>
      <c r="Y261" s="151"/>
      <c r="Z261" s="151"/>
    </row>
    <row r="262" spans="1:26" ht="14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  <c r="U262" s="151"/>
      <c r="V262" s="151"/>
      <c r="W262" s="151"/>
      <c r="X262" s="151"/>
      <c r="Y262" s="151"/>
      <c r="Z262" s="151"/>
    </row>
    <row r="263" spans="1:26" ht="14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  <c r="U263" s="151"/>
      <c r="V263" s="151"/>
      <c r="W263" s="151"/>
      <c r="X263" s="151"/>
      <c r="Y263" s="151"/>
      <c r="Z263" s="151"/>
    </row>
    <row r="264" spans="1:26" ht="14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  <c r="U264" s="151"/>
      <c r="V264" s="151"/>
      <c r="W264" s="151"/>
      <c r="X264" s="151"/>
      <c r="Y264" s="151"/>
      <c r="Z264" s="151"/>
    </row>
    <row r="265" spans="1:26" ht="14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</row>
    <row r="266" spans="1:26" ht="14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  <c r="U266" s="151"/>
      <c r="V266" s="151"/>
      <c r="W266" s="151"/>
      <c r="X266" s="151"/>
      <c r="Y266" s="151"/>
      <c r="Z266" s="151"/>
    </row>
    <row r="267" spans="1:26" ht="14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  <c r="U267" s="151"/>
      <c r="V267" s="151"/>
      <c r="W267" s="151"/>
      <c r="X267" s="151"/>
      <c r="Y267" s="151"/>
      <c r="Z267" s="151"/>
    </row>
    <row r="268" spans="1:26" ht="14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  <c r="U268" s="151"/>
      <c r="V268" s="151"/>
      <c r="W268" s="151"/>
      <c r="X268" s="151"/>
      <c r="Y268" s="151"/>
      <c r="Z268" s="151"/>
    </row>
    <row r="269" spans="1:26" ht="14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  <c r="U269" s="151"/>
      <c r="V269" s="151"/>
      <c r="W269" s="151"/>
      <c r="X269" s="151"/>
      <c r="Y269" s="151"/>
      <c r="Z269" s="151"/>
    </row>
    <row r="270" spans="1:26" ht="14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  <c r="U270" s="151"/>
      <c r="V270" s="151"/>
      <c r="W270" s="151"/>
      <c r="X270" s="151"/>
      <c r="Y270" s="151"/>
      <c r="Z270" s="151"/>
    </row>
    <row r="271" spans="1:26" ht="14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  <c r="U271" s="151"/>
      <c r="V271" s="151"/>
      <c r="W271" s="151"/>
      <c r="X271" s="151"/>
      <c r="Y271" s="151"/>
      <c r="Z271" s="151"/>
    </row>
    <row r="272" spans="1:26" ht="14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  <c r="U272" s="151"/>
      <c r="V272" s="151"/>
      <c r="W272" s="151"/>
      <c r="X272" s="151"/>
      <c r="Y272" s="151"/>
      <c r="Z272" s="151"/>
    </row>
    <row r="273" spans="1:26" ht="14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  <c r="U273" s="151"/>
      <c r="V273" s="151"/>
      <c r="W273" s="151"/>
      <c r="X273" s="151"/>
      <c r="Y273" s="151"/>
      <c r="Z273" s="151"/>
    </row>
    <row r="274" spans="1:26" ht="14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  <c r="U274" s="151"/>
      <c r="V274" s="151"/>
      <c r="W274" s="151"/>
      <c r="X274" s="151"/>
      <c r="Y274" s="151"/>
      <c r="Z274" s="151"/>
    </row>
    <row r="275" spans="1:26" ht="14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  <c r="U275" s="151"/>
      <c r="V275" s="151"/>
      <c r="W275" s="151"/>
      <c r="X275" s="151"/>
      <c r="Y275" s="151"/>
      <c r="Z275" s="151"/>
    </row>
    <row r="276" spans="1:26" ht="14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  <c r="U276" s="151"/>
      <c r="V276" s="151"/>
      <c r="W276" s="151"/>
      <c r="X276" s="151"/>
      <c r="Y276" s="151"/>
      <c r="Z276" s="151"/>
    </row>
    <row r="277" spans="1:26" ht="14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  <c r="U277" s="151"/>
      <c r="V277" s="151"/>
      <c r="W277" s="151"/>
      <c r="X277" s="151"/>
      <c r="Y277" s="151"/>
      <c r="Z277" s="151"/>
    </row>
    <row r="278" spans="1:26" ht="14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  <c r="U278" s="151"/>
      <c r="V278" s="151"/>
      <c r="W278" s="151"/>
      <c r="X278" s="151"/>
      <c r="Y278" s="151"/>
      <c r="Z278" s="151"/>
    </row>
    <row r="279" spans="1:26" ht="14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  <c r="U279" s="151"/>
      <c r="V279" s="151"/>
      <c r="W279" s="151"/>
      <c r="X279" s="151"/>
      <c r="Y279" s="151"/>
      <c r="Z279" s="151"/>
    </row>
    <row r="280" spans="1:26" ht="14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  <c r="U280" s="151"/>
      <c r="V280" s="151"/>
      <c r="W280" s="151"/>
      <c r="X280" s="151"/>
      <c r="Y280" s="151"/>
      <c r="Z280" s="151"/>
    </row>
    <row r="281" spans="1:26" ht="14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  <c r="U281" s="151"/>
      <c r="V281" s="151"/>
      <c r="W281" s="151"/>
      <c r="X281" s="151"/>
      <c r="Y281" s="151"/>
      <c r="Z281" s="151"/>
    </row>
    <row r="282" spans="1:26" ht="14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  <c r="U282" s="151"/>
      <c r="V282" s="151"/>
      <c r="W282" s="151"/>
      <c r="X282" s="151"/>
      <c r="Y282" s="151"/>
      <c r="Z282" s="151"/>
    </row>
    <row r="283" spans="1:26" ht="14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  <c r="U283" s="151"/>
      <c r="V283" s="151"/>
      <c r="W283" s="151"/>
      <c r="X283" s="151"/>
      <c r="Y283" s="151"/>
      <c r="Z283" s="151"/>
    </row>
    <row r="284" spans="1:26" ht="14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  <c r="U284" s="151"/>
      <c r="V284" s="151"/>
      <c r="W284" s="151"/>
      <c r="X284" s="151"/>
      <c r="Y284" s="151"/>
      <c r="Z284" s="151"/>
    </row>
    <row r="285" spans="1:26" ht="14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  <c r="U285" s="151"/>
      <c r="V285" s="151"/>
      <c r="W285" s="151"/>
      <c r="X285" s="151"/>
      <c r="Y285" s="151"/>
      <c r="Z285" s="151"/>
    </row>
    <row r="286" spans="1:26" ht="14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  <c r="U286" s="151"/>
      <c r="V286" s="151"/>
      <c r="W286" s="151"/>
      <c r="X286" s="151"/>
      <c r="Y286" s="151"/>
      <c r="Z286" s="151"/>
    </row>
    <row r="287" spans="1:26" ht="14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  <c r="U287" s="151"/>
      <c r="V287" s="151"/>
      <c r="W287" s="151"/>
      <c r="X287" s="151"/>
      <c r="Y287" s="151"/>
      <c r="Z287" s="151"/>
    </row>
    <row r="288" spans="1:26" ht="14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  <c r="U288" s="151"/>
      <c r="V288" s="151"/>
      <c r="W288" s="151"/>
      <c r="X288" s="151"/>
      <c r="Y288" s="151"/>
      <c r="Z288" s="151"/>
    </row>
    <row r="289" spans="1:26" ht="14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  <c r="U289" s="151"/>
      <c r="V289" s="151"/>
      <c r="W289" s="151"/>
      <c r="X289" s="151"/>
      <c r="Y289" s="151"/>
      <c r="Z289" s="151"/>
    </row>
    <row r="290" spans="1:26" ht="14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  <c r="U290" s="151"/>
      <c r="V290" s="151"/>
      <c r="W290" s="151"/>
      <c r="X290" s="151"/>
      <c r="Y290" s="151"/>
      <c r="Z290" s="151"/>
    </row>
    <row r="291" spans="1:26" ht="14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  <c r="U291" s="151"/>
      <c r="V291" s="151"/>
      <c r="W291" s="151"/>
      <c r="X291" s="151"/>
      <c r="Y291" s="151"/>
      <c r="Z291" s="151"/>
    </row>
    <row r="292" spans="1:26" ht="14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  <c r="U292" s="151"/>
      <c r="V292" s="151"/>
      <c r="W292" s="151"/>
      <c r="X292" s="151"/>
      <c r="Y292" s="151"/>
      <c r="Z292" s="151"/>
    </row>
    <row r="293" spans="1:26" ht="14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  <c r="U293" s="151"/>
      <c r="V293" s="151"/>
      <c r="W293" s="151"/>
      <c r="X293" s="151"/>
      <c r="Y293" s="151"/>
      <c r="Z293" s="151"/>
    </row>
    <row r="294" spans="1:26" ht="14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  <c r="U294" s="151"/>
      <c r="V294" s="151"/>
      <c r="W294" s="151"/>
      <c r="X294" s="151"/>
      <c r="Y294" s="151"/>
      <c r="Z294" s="151"/>
    </row>
    <row r="295" spans="1:26" ht="14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  <c r="U295" s="151"/>
      <c r="V295" s="151"/>
      <c r="W295" s="151"/>
      <c r="X295" s="151"/>
      <c r="Y295" s="151"/>
      <c r="Z295" s="151"/>
    </row>
    <row r="296" spans="1:26" ht="14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  <c r="U296" s="151"/>
      <c r="V296" s="151"/>
      <c r="W296" s="151"/>
      <c r="X296" s="151"/>
      <c r="Y296" s="151"/>
      <c r="Z296" s="151"/>
    </row>
    <row r="297" spans="1:26" ht="14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  <c r="U297" s="151"/>
      <c r="V297" s="151"/>
      <c r="W297" s="151"/>
      <c r="X297" s="151"/>
      <c r="Y297" s="151"/>
      <c r="Z297" s="151"/>
    </row>
    <row r="298" spans="1:26" ht="14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  <c r="U298" s="151"/>
      <c r="V298" s="151"/>
      <c r="W298" s="151"/>
      <c r="X298" s="151"/>
      <c r="Y298" s="151"/>
      <c r="Z298" s="151"/>
    </row>
    <row r="299" spans="1:26" ht="14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  <c r="U299" s="151"/>
      <c r="V299" s="151"/>
      <c r="W299" s="151"/>
      <c r="X299" s="151"/>
      <c r="Y299" s="151"/>
      <c r="Z299" s="151"/>
    </row>
    <row r="300" spans="1:26" ht="14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  <c r="U300" s="151"/>
      <c r="V300" s="151"/>
      <c r="W300" s="151"/>
      <c r="X300" s="151"/>
      <c r="Y300" s="151"/>
      <c r="Z300" s="151"/>
    </row>
    <row r="301" spans="1:26" ht="14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  <c r="U301" s="151"/>
      <c r="V301" s="151"/>
      <c r="W301" s="151"/>
      <c r="X301" s="151"/>
      <c r="Y301" s="151"/>
      <c r="Z301" s="151"/>
    </row>
    <row r="302" spans="1:26" ht="14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  <c r="U302" s="151"/>
      <c r="V302" s="151"/>
      <c r="W302" s="151"/>
      <c r="X302" s="151"/>
      <c r="Y302" s="151"/>
      <c r="Z302" s="151"/>
    </row>
    <row r="303" spans="1:26" ht="14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  <c r="U303" s="151"/>
      <c r="V303" s="151"/>
      <c r="W303" s="151"/>
      <c r="X303" s="151"/>
      <c r="Y303" s="151"/>
      <c r="Z303" s="151"/>
    </row>
    <row r="304" spans="1:26" ht="14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  <c r="U304" s="151"/>
      <c r="V304" s="151"/>
      <c r="W304" s="151"/>
      <c r="X304" s="151"/>
      <c r="Y304" s="151"/>
      <c r="Z304" s="151"/>
    </row>
    <row r="305" spans="1:26" ht="14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  <c r="U305" s="151"/>
      <c r="V305" s="151"/>
      <c r="W305" s="151"/>
      <c r="X305" s="151"/>
      <c r="Y305" s="151"/>
      <c r="Z305" s="151"/>
    </row>
    <row r="306" spans="1:26" ht="14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  <c r="U306" s="151"/>
      <c r="V306" s="151"/>
      <c r="W306" s="151"/>
      <c r="X306" s="151"/>
      <c r="Y306" s="151"/>
      <c r="Z306" s="151"/>
    </row>
    <row r="307" spans="1:26" ht="14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  <c r="U307" s="151"/>
      <c r="V307" s="151"/>
      <c r="W307" s="151"/>
      <c r="X307" s="151"/>
      <c r="Y307" s="151"/>
      <c r="Z307" s="151"/>
    </row>
    <row r="308" spans="1:26" ht="14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  <c r="U308" s="151"/>
      <c r="V308" s="151"/>
      <c r="W308" s="151"/>
      <c r="X308" s="151"/>
      <c r="Y308" s="151"/>
      <c r="Z308" s="151"/>
    </row>
    <row r="309" spans="1:26" ht="14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  <c r="U309" s="151"/>
      <c r="V309" s="151"/>
      <c r="W309" s="151"/>
      <c r="X309" s="151"/>
      <c r="Y309" s="151"/>
      <c r="Z309" s="151"/>
    </row>
    <row r="310" spans="1:26" ht="14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  <c r="U310" s="151"/>
      <c r="V310" s="151"/>
      <c r="W310" s="151"/>
      <c r="X310" s="151"/>
      <c r="Y310" s="151"/>
      <c r="Z310" s="151"/>
    </row>
    <row r="311" spans="1:26" ht="14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  <c r="U311" s="151"/>
      <c r="V311" s="151"/>
      <c r="W311" s="151"/>
      <c r="X311" s="151"/>
      <c r="Y311" s="151"/>
      <c r="Z311" s="151"/>
    </row>
    <row r="312" spans="1:26" ht="14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  <c r="U312" s="151"/>
      <c r="V312" s="151"/>
      <c r="W312" s="151"/>
      <c r="X312" s="151"/>
      <c r="Y312" s="151"/>
      <c r="Z312" s="151"/>
    </row>
    <row r="313" spans="1:26" ht="14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  <c r="U313" s="151"/>
      <c r="V313" s="151"/>
      <c r="W313" s="151"/>
      <c r="X313" s="151"/>
      <c r="Y313" s="151"/>
      <c r="Z313" s="151"/>
    </row>
    <row r="314" spans="1:26" ht="14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  <c r="U314" s="151"/>
      <c r="V314" s="151"/>
      <c r="W314" s="151"/>
      <c r="X314" s="151"/>
      <c r="Y314" s="151"/>
      <c r="Z314" s="151"/>
    </row>
    <row r="315" spans="1:26" ht="14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  <c r="U315" s="151"/>
      <c r="V315" s="151"/>
      <c r="W315" s="151"/>
      <c r="X315" s="151"/>
      <c r="Y315" s="151"/>
      <c r="Z315" s="151"/>
    </row>
    <row r="316" spans="1:26" ht="14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  <c r="U316" s="151"/>
      <c r="V316" s="151"/>
      <c r="W316" s="151"/>
      <c r="X316" s="151"/>
      <c r="Y316" s="151"/>
      <c r="Z316" s="151"/>
    </row>
    <row r="317" spans="1:26" ht="14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</row>
    <row r="318" spans="1:26" ht="14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  <c r="U318" s="151"/>
      <c r="V318" s="151"/>
      <c r="W318" s="151"/>
      <c r="X318" s="151"/>
      <c r="Y318" s="151"/>
      <c r="Z318" s="151"/>
    </row>
    <row r="319" spans="1:26" ht="14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  <c r="U319" s="151"/>
      <c r="V319" s="151"/>
      <c r="W319" s="151"/>
      <c r="X319" s="151"/>
      <c r="Y319" s="151"/>
      <c r="Z319" s="151"/>
    </row>
    <row r="320" spans="1:26" ht="14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  <c r="U320" s="151"/>
      <c r="V320" s="151"/>
      <c r="W320" s="151"/>
      <c r="X320" s="151"/>
      <c r="Y320" s="151"/>
      <c r="Z320" s="151"/>
    </row>
    <row r="321" spans="1:26" ht="14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  <c r="U321" s="151"/>
      <c r="V321" s="151"/>
      <c r="W321" s="151"/>
      <c r="X321" s="151"/>
      <c r="Y321" s="151"/>
      <c r="Z321" s="151"/>
    </row>
    <row r="322" spans="1:26" ht="14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  <c r="U322" s="151"/>
      <c r="V322" s="151"/>
      <c r="W322" s="151"/>
      <c r="X322" s="151"/>
      <c r="Y322" s="151"/>
      <c r="Z322" s="151"/>
    </row>
    <row r="323" spans="1:26" ht="14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  <c r="U323" s="151"/>
      <c r="V323" s="151"/>
      <c r="W323" s="151"/>
      <c r="X323" s="151"/>
      <c r="Y323" s="151"/>
      <c r="Z323" s="151"/>
    </row>
    <row r="324" spans="1:26" ht="14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  <c r="U324" s="151"/>
      <c r="V324" s="151"/>
      <c r="W324" s="151"/>
      <c r="X324" s="151"/>
      <c r="Y324" s="151"/>
      <c r="Z324" s="151"/>
    </row>
    <row r="325" spans="1:26" ht="14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  <c r="U325" s="151"/>
      <c r="V325" s="151"/>
      <c r="W325" s="151"/>
      <c r="X325" s="151"/>
      <c r="Y325" s="151"/>
      <c r="Z325" s="151"/>
    </row>
    <row r="326" spans="1:26" ht="14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  <c r="U326" s="151"/>
      <c r="V326" s="151"/>
      <c r="W326" s="151"/>
      <c r="X326" s="151"/>
      <c r="Y326" s="151"/>
      <c r="Z326" s="151"/>
    </row>
    <row r="327" spans="1:26" ht="14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  <c r="U327" s="151"/>
      <c r="V327" s="151"/>
      <c r="W327" s="151"/>
      <c r="X327" s="151"/>
      <c r="Y327" s="151"/>
      <c r="Z327" s="151"/>
    </row>
    <row r="328" spans="1:26" ht="14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  <c r="U328" s="151"/>
      <c r="V328" s="151"/>
      <c r="W328" s="151"/>
      <c r="X328" s="151"/>
      <c r="Y328" s="151"/>
      <c r="Z328" s="151"/>
    </row>
    <row r="329" spans="1:26" ht="14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  <c r="U329" s="151"/>
      <c r="V329" s="151"/>
      <c r="W329" s="151"/>
      <c r="X329" s="151"/>
      <c r="Y329" s="151"/>
      <c r="Z329" s="151"/>
    </row>
    <row r="330" spans="1:26" ht="14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  <c r="U330" s="151"/>
      <c r="V330" s="151"/>
      <c r="W330" s="151"/>
      <c r="X330" s="151"/>
      <c r="Y330" s="151"/>
      <c r="Z330" s="151"/>
    </row>
    <row r="331" spans="1:26" ht="14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  <c r="U331" s="151"/>
      <c r="V331" s="151"/>
      <c r="W331" s="151"/>
      <c r="X331" s="151"/>
      <c r="Y331" s="151"/>
      <c r="Z331" s="151"/>
    </row>
    <row r="332" spans="1:26" ht="14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  <c r="U332" s="151"/>
      <c r="V332" s="151"/>
      <c r="W332" s="151"/>
      <c r="X332" s="151"/>
      <c r="Y332" s="151"/>
      <c r="Z332" s="151"/>
    </row>
    <row r="333" spans="1:26" ht="14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  <c r="U333" s="151"/>
      <c r="V333" s="151"/>
      <c r="W333" s="151"/>
      <c r="X333" s="151"/>
      <c r="Y333" s="151"/>
      <c r="Z333" s="151"/>
    </row>
    <row r="334" spans="1:26" ht="14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  <c r="U334" s="151"/>
      <c r="V334" s="151"/>
      <c r="W334" s="151"/>
      <c r="X334" s="151"/>
      <c r="Y334" s="151"/>
      <c r="Z334" s="151"/>
    </row>
    <row r="335" spans="1:26" ht="14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  <c r="U335" s="151"/>
      <c r="V335" s="151"/>
      <c r="W335" s="151"/>
      <c r="X335" s="151"/>
      <c r="Y335" s="151"/>
      <c r="Z335" s="151"/>
    </row>
    <row r="336" spans="1:26" ht="14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  <c r="U336" s="151"/>
      <c r="V336" s="151"/>
      <c r="W336" s="151"/>
      <c r="X336" s="151"/>
      <c r="Y336" s="151"/>
      <c r="Z336" s="151"/>
    </row>
    <row r="337" spans="1:26" ht="14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  <c r="U337" s="151"/>
      <c r="V337" s="151"/>
      <c r="W337" s="151"/>
      <c r="X337" s="151"/>
      <c r="Y337" s="151"/>
      <c r="Z337" s="151"/>
    </row>
    <row r="338" spans="1:26" ht="14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</row>
    <row r="339" spans="1:26" ht="14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  <c r="U339" s="151"/>
      <c r="V339" s="151"/>
      <c r="W339" s="151"/>
      <c r="X339" s="151"/>
      <c r="Y339" s="151"/>
      <c r="Z339" s="151"/>
    </row>
    <row r="340" spans="1:26" ht="14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  <c r="U340" s="151"/>
      <c r="V340" s="151"/>
      <c r="W340" s="151"/>
      <c r="X340" s="151"/>
      <c r="Y340" s="151"/>
      <c r="Z340" s="151"/>
    </row>
    <row r="341" spans="1:26" ht="14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  <c r="U341" s="151"/>
      <c r="V341" s="151"/>
      <c r="W341" s="151"/>
      <c r="X341" s="151"/>
      <c r="Y341" s="151"/>
      <c r="Z341" s="151"/>
    </row>
    <row r="342" spans="1:26" ht="14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  <c r="U342" s="151"/>
      <c r="V342" s="151"/>
      <c r="W342" s="151"/>
      <c r="X342" s="151"/>
      <c r="Y342" s="151"/>
      <c r="Z342" s="151"/>
    </row>
    <row r="343" spans="1:26" ht="14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  <c r="U343" s="151"/>
      <c r="V343" s="151"/>
      <c r="W343" s="151"/>
      <c r="X343" s="151"/>
      <c r="Y343" s="151"/>
      <c r="Z343" s="151"/>
    </row>
    <row r="344" spans="1:26" ht="14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  <c r="U344" s="151"/>
      <c r="V344" s="151"/>
      <c r="W344" s="151"/>
      <c r="X344" s="151"/>
      <c r="Y344" s="151"/>
      <c r="Z344" s="151"/>
    </row>
    <row r="345" spans="1:26" ht="14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  <c r="U345" s="151"/>
      <c r="V345" s="151"/>
      <c r="W345" s="151"/>
      <c r="X345" s="151"/>
      <c r="Y345" s="151"/>
      <c r="Z345" s="151"/>
    </row>
    <row r="346" spans="1:26" ht="14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  <c r="U346" s="151"/>
      <c r="V346" s="151"/>
      <c r="W346" s="151"/>
      <c r="X346" s="151"/>
      <c r="Y346" s="151"/>
      <c r="Z346" s="151"/>
    </row>
    <row r="347" spans="1:26" ht="14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  <c r="U347" s="151"/>
      <c r="V347" s="151"/>
      <c r="W347" s="151"/>
      <c r="X347" s="151"/>
      <c r="Y347" s="151"/>
      <c r="Z347" s="151"/>
    </row>
    <row r="348" spans="1:26" ht="14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  <c r="U348" s="151"/>
      <c r="V348" s="151"/>
      <c r="W348" s="151"/>
      <c r="X348" s="151"/>
      <c r="Y348" s="151"/>
      <c r="Z348" s="151"/>
    </row>
    <row r="349" spans="1:26" ht="14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  <c r="U349" s="151"/>
      <c r="V349" s="151"/>
      <c r="W349" s="151"/>
      <c r="X349" s="151"/>
      <c r="Y349" s="151"/>
      <c r="Z349" s="151"/>
    </row>
    <row r="350" spans="1:26" ht="14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  <c r="U350" s="151"/>
      <c r="V350" s="151"/>
      <c r="W350" s="151"/>
      <c r="X350" s="151"/>
      <c r="Y350" s="151"/>
      <c r="Z350" s="151"/>
    </row>
    <row r="351" spans="1:26" ht="14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  <c r="U351" s="151"/>
      <c r="V351" s="151"/>
      <c r="W351" s="151"/>
      <c r="X351" s="151"/>
      <c r="Y351" s="151"/>
      <c r="Z351" s="151"/>
    </row>
    <row r="352" spans="1:26" ht="14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  <c r="U352" s="151"/>
      <c r="V352" s="151"/>
      <c r="W352" s="151"/>
      <c r="X352" s="151"/>
      <c r="Y352" s="151"/>
      <c r="Z352" s="151"/>
    </row>
    <row r="353" spans="1:26" ht="14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  <c r="U353" s="151"/>
      <c r="V353" s="151"/>
      <c r="W353" s="151"/>
      <c r="X353" s="151"/>
      <c r="Y353" s="151"/>
      <c r="Z353" s="151"/>
    </row>
    <row r="354" spans="1:26" ht="14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  <c r="U354" s="151"/>
      <c r="V354" s="151"/>
      <c r="W354" s="151"/>
      <c r="X354" s="151"/>
      <c r="Y354" s="151"/>
      <c r="Z354" s="151"/>
    </row>
    <row r="355" spans="1:26" ht="14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  <c r="U355" s="151"/>
      <c r="V355" s="151"/>
      <c r="W355" s="151"/>
      <c r="X355" s="151"/>
      <c r="Y355" s="151"/>
      <c r="Z355" s="151"/>
    </row>
    <row r="356" spans="1:26" ht="14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  <c r="U356" s="151"/>
      <c r="V356" s="151"/>
      <c r="W356" s="151"/>
      <c r="X356" s="151"/>
      <c r="Y356" s="151"/>
      <c r="Z356" s="151"/>
    </row>
    <row r="357" spans="1:26" ht="14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  <c r="U357" s="151"/>
      <c r="V357" s="151"/>
      <c r="W357" s="151"/>
      <c r="X357" s="151"/>
      <c r="Y357" s="151"/>
      <c r="Z357" s="151"/>
    </row>
    <row r="358" spans="1:26" ht="14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  <c r="U358" s="151"/>
      <c r="V358" s="151"/>
      <c r="W358" s="151"/>
      <c r="X358" s="151"/>
      <c r="Y358" s="151"/>
      <c r="Z358" s="151"/>
    </row>
    <row r="359" spans="1:26" ht="14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  <c r="U359" s="151"/>
      <c r="V359" s="151"/>
      <c r="W359" s="151"/>
      <c r="X359" s="151"/>
      <c r="Y359" s="151"/>
      <c r="Z359" s="151"/>
    </row>
    <row r="360" spans="1:26" ht="14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  <c r="U360" s="151"/>
      <c r="V360" s="151"/>
      <c r="W360" s="151"/>
      <c r="X360" s="151"/>
      <c r="Y360" s="151"/>
      <c r="Z360" s="151"/>
    </row>
    <row r="361" spans="1:26" ht="14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  <c r="U361" s="151"/>
      <c r="V361" s="151"/>
      <c r="W361" s="151"/>
      <c r="X361" s="151"/>
      <c r="Y361" s="151"/>
      <c r="Z361" s="151"/>
    </row>
    <row r="362" spans="1:26" ht="14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  <c r="U362" s="151"/>
      <c r="V362" s="151"/>
      <c r="W362" s="151"/>
      <c r="X362" s="151"/>
      <c r="Y362" s="151"/>
      <c r="Z362" s="151"/>
    </row>
    <row r="363" spans="1:26" ht="14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  <c r="U363" s="151"/>
      <c r="V363" s="151"/>
      <c r="W363" s="151"/>
      <c r="X363" s="151"/>
      <c r="Y363" s="151"/>
      <c r="Z363" s="151"/>
    </row>
    <row r="364" spans="1:26" ht="14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  <c r="U364" s="151"/>
      <c r="V364" s="151"/>
      <c r="W364" s="151"/>
      <c r="X364" s="151"/>
      <c r="Y364" s="151"/>
      <c r="Z364" s="151"/>
    </row>
    <row r="365" spans="1:26" ht="14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  <c r="U365" s="151"/>
      <c r="V365" s="151"/>
      <c r="W365" s="151"/>
      <c r="X365" s="151"/>
      <c r="Y365" s="151"/>
      <c r="Z365" s="151"/>
    </row>
    <row r="366" spans="1:26" ht="14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  <c r="U366" s="151"/>
      <c r="V366" s="151"/>
      <c r="W366" s="151"/>
      <c r="X366" s="151"/>
      <c r="Y366" s="151"/>
      <c r="Z366" s="151"/>
    </row>
    <row r="367" spans="1:26" ht="14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  <c r="U367" s="151"/>
      <c r="V367" s="151"/>
      <c r="W367" s="151"/>
      <c r="X367" s="151"/>
      <c r="Y367" s="151"/>
      <c r="Z367" s="151"/>
    </row>
    <row r="368" spans="1:26" ht="14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  <c r="U368" s="151"/>
      <c r="V368" s="151"/>
      <c r="W368" s="151"/>
      <c r="X368" s="151"/>
      <c r="Y368" s="151"/>
      <c r="Z368" s="151"/>
    </row>
    <row r="369" spans="1:26" ht="14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  <c r="U369" s="151"/>
      <c r="V369" s="151"/>
      <c r="W369" s="151"/>
      <c r="X369" s="151"/>
      <c r="Y369" s="151"/>
      <c r="Z369" s="151"/>
    </row>
    <row r="370" spans="1:26" ht="14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  <c r="U370" s="151"/>
      <c r="V370" s="151"/>
      <c r="W370" s="151"/>
      <c r="X370" s="151"/>
      <c r="Y370" s="151"/>
      <c r="Z370" s="151"/>
    </row>
    <row r="371" spans="1:26" ht="14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  <c r="U371" s="151"/>
      <c r="V371" s="151"/>
      <c r="W371" s="151"/>
      <c r="X371" s="151"/>
      <c r="Y371" s="151"/>
      <c r="Z371" s="151"/>
    </row>
    <row r="372" spans="1:26" ht="14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</row>
    <row r="373" spans="1:26" ht="14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</row>
    <row r="374" spans="1:26" ht="14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  <c r="U374" s="151"/>
      <c r="V374" s="151"/>
      <c r="W374" s="151"/>
      <c r="X374" s="151"/>
      <c r="Y374" s="151"/>
      <c r="Z374" s="151"/>
    </row>
    <row r="375" spans="1:26" ht="14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  <c r="U375" s="151"/>
      <c r="V375" s="151"/>
      <c r="W375" s="151"/>
      <c r="X375" s="151"/>
      <c r="Y375" s="151"/>
      <c r="Z375" s="151"/>
    </row>
    <row r="376" spans="1:26" ht="14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  <c r="U376" s="151"/>
      <c r="V376" s="151"/>
      <c r="W376" s="151"/>
      <c r="X376" s="151"/>
      <c r="Y376" s="151"/>
      <c r="Z376" s="151"/>
    </row>
    <row r="377" spans="1:26" ht="14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  <c r="U377" s="151"/>
      <c r="V377" s="151"/>
      <c r="W377" s="151"/>
      <c r="X377" s="151"/>
      <c r="Y377" s="151"/>
      <c r="Z377" s="151"/>
    </row>
    <row r="378" spans="1:26" ht="14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  <c r="U378" s="151"/>
      <c r="V378" s="151"/>
      <c r="W378" s="151"/>
      <c r="X378" s="151"/>
      <c r="Y378" s="151"/>
      <c r="Z378" s="151"/>
    </row>
    <row r="379" spans="1:26" ht="14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  <c r="U379" s="151"/>
      <c r="V379" s="151"/>
      <c r="W379" s="151"/>
      <c r="X379" s="151"/>
      <c r="Y379" s="151"/>
      <c r="Z379" s="151"/>
    </row>
    <row r="380" spans="1:26" ht="14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  <c r="U380" s="151"/>
      <c r="V380" s="151"/>
      <c r="W380" s="151"/>
      <c r="X380" s="151"/>
      <c r="Y380" s="151"/>
      <c r="Z380" s="151"/>
    </row>
    <row r="381" spans="1:26" ht="14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  <c r="U381" s="151"/>
      <c r="V381" s="151"/>
      <c r="W381" s="151"/>
      <c r="X381" s="151"/>
      <c r="Y381" s="151"/>
      <c r="Z381" s="151"/>
    </row>
    <row r="382" spans="1:26" ht="14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  <c r="U382" s="151"/>
      <c r="V382" s="151"/>
      <c r="W382" s="151"/>
      <c r="X382" s="151"/>
      <c r="Y382" s="151"/>
      <c r="Z382" s="151"/>
    </row>
    <row r="383" spans="1:26" ht="14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  <c r="U383" s="151"/>
      <c r="V383" s="151"/>
      <c r="W383" s="151"/>
      <c r="X383" s="151"/>
      <c r="Y383" s="151"/>
      <c r="Z383" s="151"/>
    </row>
    <row r="384" spans="1:26" ht="14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  <c r="U384" s="151"/>
      <c r="V384" s="151"/>
      <c r="W384" s="151"/>
      <c r="X384" s="151"/>
      <c r="Y384" s="151"/>
      <c r="Z384" s="151"/>
    </row>
    <row r="385" spans="1:26" ht="14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  <c r="U385" s="151"/>
      <c r="V385" s="151"/>
      <c r="W385" s="151"/>
      <c r="X385" s="151"/>
      <c r="Y385" s="151"/>
      <c r="Z385" s="151"/>
    </row>
    <row r="386" spans="1:26" ht="14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  <c r="U386" s="151"/>
      <c r="V386" s="151"/>
      <c r="W386" s="151"/>
      <c r="X386" s="151"/>
      <c r="Y386" s="151"/>
      <c r="Z386" s="151"/>
    </row>
    <row r="387" spans="1:26" ht="14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  <c r="U387" s="151"/>
      <c r="V387" s="151"/>
      <c r="W387" s="151"/>
      <c r="X387" s="151"/>
      <c r="Y387" s="151"/>
      <c r="Z387" s="151"/>
    </row>
    <row r="388" spans="1:26" ht="14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  <c r="U388" s="151"/>
      <c r="V388" s="151"/>
      <c r="W388" s="151"/>
      <c r="X388" s="151"/>
      <c r="Y388" s="151"/>
      <c r="Z388" s="151"/>
    </row>
    <row r="389" spans="1:26" ht="14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  <c r="U389" s="151"/>
      <c r="V389" s="151"/>
      <c r="W389" s="151"/>
      <c r="X389" s="151"/>
      <c r="Y389" s="151"/>
      <c r="Z389" s="151"/>
    </row>
    <row r="390" spans="1:26" ht="14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  <c r="U390" s="151"/>
      <c r="V390" s="151"/>
      <c r="W390" s="151"/>
      <c r="X390" s="151"/>
      <c r="Y390" s="151"/>
      <c r="Z390" s="151"/>
    </row>
    <row r="391" spans="1:26" ht="14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  <c r="U391" s="151"/>
      <c r="V391" s="151"/>
      <c r="W391" s="151"/>
      <c r="X391" s="151"/>
      <c r="Y391" s="151"/>
      <c r="Z391" s="151"/>
    </row>
    <row r="392" spans="1:26" ht="14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  <c r="U392" s="151"/>
      <c r="V392" s="151"/>
      <c r="W392" s="151"/>
      <c r="X392" s="151"/>
      <c r="Y392" s="151"/>
      <c r="Z392" s="151"/>
    </row>
    <row r="393" spans="1:26" ht="14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  <c r="U393" s="151"/>
      <c r="V393" s="151"/>
      <c r="W393" s="151"/>
      <c r="X393" s="151"/>
      <c r="Y393" s="151"/>
      <c r="Z393" s="151"/>
    </row>
    <row r="394" spans="1:26" ht="14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  <c r="U394" s="151"/>
      <c r="V394" s="151"/>
      <c r="W394" s="151"/>
      <c r="X394" s="151"/>
      <c r="Y394" s="151"/>
      <c r="Z394" s="151"/>
    </row>
    <row r="395" spans="1:26" ht="14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  <c r="U395" s="151"/>
      <c r="V395" s="151"/>
      <c r="W395" s="151"/>
      <c r="X395" s="151"/>
      <c r="Y395" s="151"/>
      <c r="Z395" s="151"/>
    </row>
    <row r="396" spans="1:26" ht="14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  <c r="U396" s="151"/>
      <c r="V396" s="151"/>
      <c r="W396" s="151"/>
      <c r="X396" s="151"/>
      <c r="Y396" s="151"/>
      <c r="Z396" s="151"/>
    </row>
    <row r="397" spans="1:26" ht="14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  <c r="U397" s="151"/>
      <c r="V397" s="151"/>
      <c r="W397" s="151"/>
      <c r="X397" s="151"/>
      <c r="Y397" s="151"/>
      <c r="Z397" s="151"/>
    </row>
    <row r="398" spans="1:26" ht="14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</row>
    <row r="399" spans="1:26" ht="14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  <c r="U399" s="151"/>
      <c r="V399" s="151"/>
      <c r="W399" s="151"/>
      <c r="X399" s="151"/>
      <c r="Y399" s="151"/>
      <c r="Z399" s="151"/>
    </row>
    <row r="400" spans="1:26" ht="14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  <c r="U400" s="151"/>
      <c r="V400" s="151"/>
      <c r="W400" s="151"/>
      <c r="X400" s="151"/>
      <c r="Y400" s="151"/>
      <c r="Z400" s="151"/>
    </row>
    <row r="401" spans="1:26" ht="14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  <c r="U401" s="151"/>
      <c r="V401" s="151"/>
      <c r="W401" s="151"/>
      <c r="X401" s="151"/>
      <c r="Y401" s="151"/>
      <c r="Z401" s="151"/>
    </row>
    <row r="402" spans="1:26" ht="14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  <c r="U402" s="151"/>
      <c r="V402" s="151"/>
      <c r="W402" s="151"/>
      <c r="X402" s="151"/>
      <c r="Y402" s="151"/>
      <c r="Z402" s="151"/>
    </row>
    <row r="403" spans="1:26" ht="14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  <c r="U403" s="151"/>
      <c r="V403" s="151"/>
      <c r="W403" s="151"/>
      <c r="X403" s="151"/>
      <c r="Y403" s="151"/>
      <c r="Z403" s="151"/>
    </row>
    <row r="404" spans="1:26" ht="14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  <c r="U404" s="151"/>
      <c r="V404" s="151"/>
      <c r="W404" s="151"/>
      <c r="X404" s="151"/>
      <c r="Y404" s="151"/>
      <c r="Z404" s="151"/>
    </row>
    <row r="405" spans="1:26" ht="14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  <c r="U405" s="151"/>
      <c r="V405" s="151"/>
      <c r="W405" s="151"/>
      <c r="X405" s="151"/>
      <c r="Y405" s="151"/>
      <c r="Z405" s="151"/>
    </row>
    <row r="406" spans="1:26" ht="14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  <c r="U406" s="151"/>
      <c r="V406" s="151"/>
      <c r="W406" s="151"/>
      <c r="X406" s="151"/>
      <c r="Y406" s="151"/>
      <c r="Z406" s="151"/>
    </row>
    <row r="407" spans="1:26" ht="14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  <c r="U407" s="151"/>
      <c r="V407" s="151"/>
      <c r="W407" s="151"/>
      <c r="X407" s="151"/>
      <c r="Y407" s="151"/>
      <c r="Z407" s="151"/>
    </row>
    <row r="408" spans="1:26" ht="14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  <c r="U408" s="151"/>
      <c r="V408" s="151"/>
      <c r="W408" s="151"/>
      <c r="X408" s="151"/>
      <c r="Y408" s="151"/>
      <c r="Z408" s="151"/>
    </row>
    <row r="409" spans="1:26" ht="14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  <c r="U409" s="151"/>
      <c r="V409" s="151"/>
      <c r="W409" s="151"/>
      <c r="X409" s="151"/>
      <c r="Y409" s="151"/>
      <c r="Z409" s="151"/>
    </row>
    <row r="410" spans="1:26" ht="14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  <c r="U410" s="151"/>
      <c r="V410" s="151"/>
      <c r="W410" s="151"/>
      <c r="X410" s="151"/>
      <c r="Y410" s="151"/>
      <c r="Z410" s="151"/>
    </row>
    <row r="411" spans="1:26" ht="14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  <c r="U411" s="151"/>
      <c r="V411" s="151"/>
      <c r="W411" s="151"/>
      <c r="X411" s="151"/>
      <c r="Y411" s="151"/>
      <c r="Z411" s="151"/>
    </row>
    <row r="412" spans="1:26" ht="14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  <c r="U412" s="151"/>
      <c r="V412" s="151"/>
      <c r="W412" s="151"/>
      <c r="X412" s="151"/>
      <c r="Y412" s="151"/>
      <c r="Z412" s="151"/>
    </row>
    <row r="413" spans="1:26" ht="14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  <c r="U413" s="151"/>
      <c r="V413" s="151"/>
      <c r="W413" s="151"/>
      <c r="X413" s="151"/>
      <c r="Y413" s="151"/>
      <c r="Z413" s="151"/>
    </row>
    <row r="414" spans="1:26" ht="14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  <c r="U414" s="151"/>
      <c r="V414" s="151"/>
      <c r="W414" s="151"/>
      <c r="X414" s="151"/>
      <c r="Y414" s="151"/>
      <c r="Z414" s="151"/>
    </row>
    <row r="415" spans="1:26" ht="14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  <c r="U415" s="151"/>
      <c r="V415" s="151"/>
      <c r="W415" s="151"/>
      <c r="X415" s="151"/>
      <c r="Y415" s="151"/>
      <c r="Z415" s="151"/>
    </row>
    <row r="416" spans="1:26" ht="14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  <c r="U416" s="151"/>
      <c r="V416" s="151"/>
      <c r="W416" s="151"/>
      <c r="X416" s="151"/>
      <c r="Y416" s="151"/>
      <c r="Z416" s="151"/>
    </row>
    <row r="417" spans="1:26" ht="14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  <c r="U417" s="151"/>
      <c r="V417" s="151"/>
      <c r="W417" s="151"/>
      <c r="X417" s="151"/>
      <c r="Y417" s="151"/>
      <c r="Z417" s="151"/>
    </row>
    <row r="418" spans="1:26" ht="14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  <c r="U418" s="151"/>
      <c r="V418" s="151"/>
      <c r="W418" s="151"/>
      <c r="X418" s="151"/>
      <c r="Y418" s="151"/>
      <c r="Z418" s="151"/>
    </row>
    <row r="419" spans="1:26" ht="14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  <c r="U419" s="151"/>
      <c r="V419" s="151"/>
      <c r="W419" s="151"/>
      <c r="X419" s="151"/>
      <c r="Y419" s="151"/>
      <c r="Z419" s="151"/>
    </row>
    <row r="420" spans="1:26" ht="14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  <c r="U420" s="151"/>
      <c r="V420" s="151"/>
      <c r="W420" s="151"/>
      <c r="X420" s="151"/>
      <c r="Y420" s="151"/>
      <c r="Z420" s="151"/>
    </row>
    <row r="421" spans="1:26" ht="14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  <c r="U421" s="151"/>
      <c r="V421" s="151"/>
      <c r="W421" s="151"/>
      <c r="X421" s="151"/>
      <c r="Y421" s="151"/>
      <c r="Z421" s="151"/>
    </row>
    <row r="422" spans="1:26" ht="14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  <c r="U422" s="151"/>
      <c r="V422" s="151"/>
      <c r="W422" s="151"/>
      <c r="X422" s="151"/>
      <c r="Y422" s="151"/>
      <c r="Z422" s="151"/>
    </row>
    <row r="423" spans="1:26" ht="14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  <c r="U423" s="151"/>
      <c r="V423" s="151"/>
      <c r="W423" s="151"/>
      <c r="X423" s="151"/>
      <c r="Y423" s="151"/>
      <c r="Z423" s="151"/>
    </row>
    <row r="424" spans="1:26" ht="14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  <c r="U424" s="151"/>
      <c r="V424" s="151"/>
      <c r="W424" s="151"/>
      <c r="X424" s="151"/>
      <c r="Y424" s="151"/>
      <c r="Z424" s="151"/>
    </row>
    <row r="425" spans="1:26" ht="14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</row>
    <row r="426" spans="1:26" ht="14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  <c r="U426" s="151"/>
      <c r="V426" s="151"/>
      <c r="W426" s="151"/>
      <c r="X426" s="151"/>
      <c r="Y426" s="151"/>
      <c r="Z426" s="151"/>
    </row>
    <row r="427" spans="1:26" ht="14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  <c r="U427" s="151"/>
      <c r="V427" s="151"/>
      <c r="W427" s="151"/>
      <c r="X427" s="151"/>
      <c r="Y427" s="151"/>
      <c r="Z427" s="151"/>
    </row>
    <row r="428" spans="1:26" ht="14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  <c r="U428" s="151"/>
      <c r="V428" s="151"/>
      <c r="W428" s="151"/>
      <c r="X428" s="151"/>
      <c r="Y428" s="151"/>
      <c r="Z428" s="151"/>
    </row>
    <row r="429" spans="1:26" ht="14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  <c r="U429" s="151"/>
      <c r="V429" s="151"/>
      <c r="W429" s="151"/>
      <c r="X429" s="151"/>
      <c r="Y429" s="151"/>
      <c r="Z429" s="151"/>
    </row>
    <row r="430" spans="1:26" ht="14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  <c r="U430" s="151"/>
      <c r="V430" s="151"/>
      <c r="W430" s="151"/>
      <c r="X430" s="151"/>
      <c r="Y430" s="151"/>
      <c r="Z430" s="151"/>
    </row>
    <row r="431" spans="1:26" ht="14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  <c r="U431" s="151"/>
      <c r="V431" s="151"/>
      <c r="W431" s="151"/>
      <c r="X431" s="151"/>
      <c r="Y431" s="151"/>
      <c r="Z431" s="151"/>
    </row>
    <row r="432" spans="1:26" ht="14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  <c r="U432" s="151"/>
      <c r="V432" s="151"/>
      <c r="W432" s="151"/>
      <c r="X432" s="151"/>
      <c r="Y432" s="151"/>
      <c r="Z432" s="151"/>
    </row>
    <row r="433" spans="1:26" ht="14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  <c r="U433" s="151"/>
      <c r="V433" s="151"/>
      <c r="W433" s="151"/>
      <c r="X433" s="151"/>
      <c r="Y433" s="151"/>
      <c r="Z433" s="151"/>
    </row>
    <row r="434" spans="1:26" ht="14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  <c r="U434" s="151"/>
      <c r="V434" s="151"/>
      <c r="W434" s="151"/>
      <c r="X434" s="151"/>
      <c r="Y434" s="151"/>
      <c r="Z434" s="151"/>
    </row>
    <row r="435" spans="1:26" ht="14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  <c r="U435" s="151"/>
      <c r="V435" s="151"/>
      <c r="W435" s="151"/>
      <c r="X435" s="151"/>
      <c r="Y435" s="151"/>
      <c r="Z435" s="151"/>
    </row>
    <row r="436" spans="1:26" ht="14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  <c r="U436" s="151"/>
      <c r="V436" s="151"/>
      <c r="W436" s="151"/>
      <c r="X436" s="151"/>
      <c r="Y436" s="151"/>
      <c r="Z436" s="151"/>
    </row>
    <row r="437" spans="1:26" ht="14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  <c r="U437" s="151"/>
      <c r="V437" s="151"/>
      <c r="W437" s="151"/>
      <c r="X437" s="151"/>
      <c r="Y437" s="151"/>
      <c r="Z437" s="151"/>
    </row>
    <row r="438" spans="1:26" ht="14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  <c r="U438" s="151"/>
      <c r="V438" s="151"/>
      <c r="W438" s="151"/>
      <c r="X438" s="151"/>
      <c r="Y438" s="151"/>
      <c r="Z438" s="151"/>
    </row>
    <row r="439" spans="1:26" ht="14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  <c r="U439" s="151"/>
      <c r="V439" s="151"/>
      <c r="W439" s="151"/>
      <c r="X439" s="151"/>
      <c r="Y439" s="151"/>
      <c r="Z439" s="151"/>
    </row>
    <row r="440" spans="1:26" ht="14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  <c r="U440" s="151"/>
      <c r="V440" s="151"/>
      <c r="W440" s="151"/>
      <c r="X440" s="151"/>
      <c r="Y440" s="151"/>
      <c r="Z440" s="151"/>
    </row>
    <row r="441" spans="1:26" ht="14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  <c r="U441" s="151"/>
      <c r="V441" s="151"/>
      <c r="W441" s="151"/>
      <c r="X441" s="151"/>
      <c r="Y441" s="151"/>
      <c r="Z441" s="151"/>
    </row>
    <row r="442" spans="1:26" ht="14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  <c r="U442" s="151"/>
      <c r="V442" s="151"/>
      <c r="W442" s="151"/>
      <c r="X442" s="151"/>
      <c r="Y442" s="151"/>
      <c r="Z442" s="151"/>
    </row>
    <row r="443" spans="1:26" ht="14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  <c r="U443" s="151"/>
      <c r="V443" s="151"/>
      <c r="W443" s="151"/>
      <c r="X443" s="151"/>
      <c r="Y443" s="151"/>
      <c r="Z443" s="151"/>
    </row>
    <row r="444" spans="1:26" ht="14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  <c r="U444" s="151"/>
      <c r="V444" s="151"/>
      <c r="W444" s="151"/>
      <c r="X444" s="151"/>
      <c r="Y444" s="151"/>
      <c r="Z444" s="151"/>
    </row>
    <row r="445" spans="1:26" ht="14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  <c r="U445" s="151"/>
      <c r="V445" s="151"/>
      <c r="W445" s="151"/>
      <c r="X445" s="151"/>
      <c r="Y445" s="151"/>
      <c r="Z445" s="151"/>
    </row>
    <row r="446" spans="1:26" ht="14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  <c r="U446" s="151"/>
      <c r="V446" s="151"/>
      <c r="W446" s="151"/>
      <c r="X446" s="151"/>
      <c r="Y446" s="151"/>
      <c r="Z446" s="151"/>
    </row>
    <row r="447" spans="1:26" ht="14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  <c r="U447" s="151"/>
      <c r="V447" s="151"/>
      <c r="W447" s="151"/>
      <c r="X447" s="151"/>
      <c r="Y447" s="151"/>
      <c r="Z447" s="151"/>
    </row>
    <row r="448" spans="1:26" ht="14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  <c r="U448" s="151"/>
      <c r="V448" s="151"/>
      <c r="W448" s="151"/>
      <c r="X448" s="151"/>
      <c r="Y448" s="151"/>
      <c r="Z448" s="151"/>
    </row>
    <row r="449" spans="1:26" ht="14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  <c r="U449" s="151"/>
      <c r="V449" s="151"/>
      <c r="W449" s="151"/>
      <c r="X449" s="151"/>
      <c r="Y449" s="151"/>
      <c r="Z449" s="151"/>
    </row>
    <row r="450" spans="1:26" ht="14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  <c r="U450" s="151"/>
      <c r="V450" s="151"/>
      <c r="W450" s="151"/>
      <c r="X450" s="151"/>
      <c r="Y450" s="151"/>
      <c r="Z450" s="151"/>
    </row>
    <row r="451" spans="1:26" ht="14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  <c r="U451" s="151"/>
      <c r="V451" s="151"/>
      <c r="W451" s="151"/>
      <c r="X451" s="151"/>
      <c r="Y451" s="151"/>
      <c r="Z451" s="151"/>
    </row>
    <row r="452" spans="1:26" ht="14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  <c r="U452" s="151"/>
      <c r="V452" s="151"/>
      <c r="W452" s="151"/>
      <c r="X452" s="151"/>
      <c r="Y452" s="151"/>
      <c r="Z452" s="151"/>
    </row>
    <row r="453" spans="1:26" ht="14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  <c r="U453" s="151"/>
      <c r="V453" s="151"/>
      <c r="W453" s="151"/>
      <c r="X453" s="151"/>
      <c r="Y453" s="151"/>
      <c r="Z453" s="151"/>
    </row>
    <row r="454" spans="1:26" ht="14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  <c r="U454" s="151"/>
      <c r="V454" s="151"/>
      <c r="W454" s="151"/>
      <c r="X454" s="151"/>
      <c r="Y454" s="151"/>
      <c r="Z454" s="151"/>
    </row>
    <row r="455" spans="1:26" ht="14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  <c r="U455" s="151"/>
      <c r="V455" s="151"/>
      <c r="W455" s="151"/>
      <c r="X455" s="151"/>
      <c r="Y455" s="151"/>
      <c r="Z455" s="151"/>
    </row>
    <row r="456" spans="1:26" ht="14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</row>
    <row r="457" spans="1:26" ht="14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  <c r="U457" s="151"/>
      <c r="V457" s="151"/>
      <c r="W457" s="151"/>
      <c r="X457" s="151"/>
      <c r="Y457" s="151"/>
      <c r="Z457" s="151"/>
    </row>
    <row r="458" spans="1:26" ht="14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  <c r="U458" s="151"/>
      <c r="V458" s="151"/>
      <c r="W458" s="151"/>
      <c r="X458" s="151"/>
      <c r="Y458" s="151"/>
      <c r="Z458" s="151"/>
    </row>
    <row r="459" spans="1:26" ht="14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  <c r="U459" s="151"/>
      <c r="V459" s="151"/>
      <c r="W459" s="151"/>
      <c r="X459" s="151"/>
      <c r="Y459" s="151"/>
      <c r="Z459" s="151"/>
    </row>
    <row r="460" spans="1:26" ht="14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  <c r="U460" s="151"/>
      <c r="V460" s="151"/>
      <c r="W460" s="151"/>
      <c r="X460" s="151"/>
      <c r="Y460" s="151"/>
      <c r="Z460" s="151"/>
    </row>
    <row r="461" spans="1:26" ht="14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  <c r="U461" s="151"/>
      <c r="V461" s="151"/>
      <c r="W461" s="151"/>
      <c r="X461" s="151"/>
      <c r="Y461" s="151"/>
      <c r="Z461" s="151"/>
    </row>
    <row r="462" spans="1:26" ht="14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  <c r="U462" s="151"/>
      <c r="V462" s="151"/>
      <c r="W462" s="151"/>
      <c r="X462" s="151"/>
      <c r="Y462" s="151"/>
      <c r="Z462" s="151"/>
    </row>
    <row r="463" spans="1:26" ht="14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  <c r="U463" s="151"/>
      <c r="V463" s="151"/>
      <c r="W463" s="151"/>
      <c r="X463" s="151"/>
      <c r="Y463" s="151"/>
      <c r="Z463" s="151"/>
    </row>
    <row r="464" spans="1:26" ht="14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  <c r="U464" s="151"/>
      <c r="V464" s="151"/>
      <c r="W464" s="151"/>
      <c r="X464" s="151"/>
      <c r="Y464" s="151"/>
      <c r="Z464" s="151"/>
    </row>
    <row r="465" spans="1:26" ht="14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  <c r="U465" s="151"/>
      <c r="V465" s="151"/>
      <c r="W465" s="151"/>
      <c r="X465" s="151"/>
      <c r="Y465" s="151"/>
      <c r="Z465" s="151"/>
    </row>
    <row r="466" spans="1:26" ht="14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  <c r="U466" s="151"/>
      <c r="V466" s="151"/>
      <c r="W466" s="151"/>
      <c r="X466" s="151"/>
      <c r="Y466" s="151"/>
      <c r="Z466" s="151"/>
    </row>
    <row r="467" spans="1:26" ht="14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  <c r="U467" s="151"/>
      <c r="V467" s="151"/>
      <c r="W467" s="151"/>
      <c r="X467" s="151"/>
      <c r="Y467" s="151"/>
      <c r="Z467" s="151"/>
    </row>
    <row r="468" spans="1:26" ht="14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  <c r="U468" s="151"/>
      <c r="V468" s="151"/>
      <c r="W468" s="151"/>
      <c r="X468" s="151"/>
      <c r="Y468" s="151"/>
      <c r="Z468" s="151"/>
    </row>
    <row r="469" spans="1:26" ht="14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  <c r="U469" s="151"/>
      <c r="V469" s="151"/>
      <c r="W469" s="151"/>
      <c r="X469" s="151"/>
      <c r="Y469" s="151"/>
      <c r="Z469" s="151"/>
    </row>
    <row r="470" spans="1:26" ht="14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  <c r="U470" s="151"/>
      <c r="V470" s="151"/>
      <c r="W470" s="151"/>
      <c r="X470" s="151"/>
      <c r="Y470" s="151"/>
      <c r="Z470" s="151"/>
    </row>
    <row r="471" spans="1:26" ht="14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  <c r="U471" s="151"/>
      <c r="V471" s="151"/>
      <c r="W471" s="151"/>
      <c r="X471" s="151"/>
      <c r="Y471" s="151"/>
      <c r="Z471" s="151"/>
    </row>
    <row r="472" spans="1:26" ht="14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  <c r="U472" s="151"/>
      <c r="V472" s="151"/>
      <c r="W472" s="151"/>
      <c r="X472" s="151"/>
      <c r="Y472" s="151"/>
      <c r="Z472" s="151"/>
    </row>
    <row r="473" spans="1:26" ht="14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  <c r="U473" s="151"/>
      <c r="V473" s="151"/>
      <c r="W473" s="151"/>
      <c r="X473" s="151"/>
      <c r="Y473" s="151"/>
      <c r="Z473" s="151"/>
    </row>
    <row r="474" spans="1:26" ht="14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  <c r="U474" s="151"/>
      <c r="V474" s="151"/>
      <c r="W474" s="151"/>
      <c r="X474" s="151"/>
      <c r="Y474" s="151"/>
      <c r="Z474" s="151"/>
    </row>
    <row r="475" spans="1:26" ht="14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  <c r="U475" s="151"/>
      <c r="V475" s="151"/>
      <c r="W475" s="151"/>
      <c r="X475" s="151"/>
      <c r="Y475" s="151"/>
      <c r="Z475" s="151"/>
    </row>
    <row r="476" spans="1:26" ht="14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  <c r="U476" s="151"/>
      <c r="V476" s="151"/>
      <c r="W476" s="151"/>
      <c r="X476" s="151"/>
      <c r="Y476" s="151"/>
      <c r="Z476" s="151"/>
    </row>
    <row r="477" spans="1:26" ht="14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  <c r="U477" s="151"/>
      <c r="V477" s="151"/>
      <c r="W477" s="151"/>
      <c r="X477" s="151"/>
      <c r="Y477" s="151"/>
      <c r="Z477" s="151"/>
    </row>
    <row r="478" spans="1:26" ht="14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  <c r="U478" s="151"/>
      <c r="V478" s="151"/>
      <c r="W478" s="151"/>
      <c r="X478" s="151"/>
      <c r="Y478" s="151"/>
      <c r="Z478" s="151"/>
    </row>
    <row r="479" spans="1:26" ht="14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</row>
    <row r="480" spans="1:26" ht="14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  <c r="U480" s="151"/>
      <c r="V480" s="151"/>
      <c r="W480" s="151"/>
      <c r="X480" s="151"/>
      <c r="Y480" s="151"/>
      <c r="Z480" s="151"/>
    </row>
    <row r="481" spans="1:26" ht="14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  <c r="U481" s="151"/>
      <c r="V481" s="151"/>
      <c r="W481" s="151"/>
      <c r="X481" s="151"/>
      <c r="Y481" s="151"/>
      <c r="Z481" s="151"/>
    </row>
    <row r="482" spans="1:26" ht="14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  <c r="V482" s="151"/>
      <c r="W482" s="151"/>
      <c r="X482" s="151"/>
      <c r="Y482" s="151"/>
      <c r="Z482" s="151"/>
    </row>
    <row r="483" spans="1:26" ht="14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  <c r="U483" s="151"/>
      <c r="V483" s="151"/>
      <c r="W483" s="151"/>
      <c r="X483" s="151"/>
      <c r="Y483" s="151"/>
      <c r="Z483" s="151"/>
    </row>
    <row r="484" spans="1:26" ht="14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  <c r="U484" s="151"/>
      <c r="V484" s="151"/>
      <c r="W484" s="151"/>
      <c r="X484" s="151"/>
      <c r="Y484" s="151"/>
      <c r="Z484" s="151"/>
    </row>
    <row r="485" spans="1:26" ht="14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  <c r="U485" s="151"/>
      <c r="V485" s="151"/>
      <c r="W485" s="151"/>
      <c r="X485" s="151"/>
      <c r="Y485" s="151"/>
      <c r="Z485" s="151"/>
    </row>
    <row r="486" spans="1:26" ht="14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  <c r="U486" s="151"/>
      <c r="V486" s="151"/>
      <c r="W486" s="151"/>
      <c r="X486" s="151"/>
      <c r="Y486" s="151"/>
      <c r="Z486" s="151"/>
    </row>
    <row r="487" spans="1:26" ht="14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  <c r="U487" s="151"/>
      <c r="V487" s="151"/>
      <c r="W487" s="151"/>
      <c r="X487" s="151"/>
      <c r="Y487" s="151"/>
      <c r="Z487" s="151"/>
    </row>
    <row r="488" spans="1:26" ht="14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  <c r="U488" s="151"/>
      <c r="V488" s="151"/>
      <c r="W488" s="151"/>
      <c r="X488" s="151"/>
      <c r="Y488" s="151"/>
      <c r="Z488" s="151"/>
    </row>
    <row r="489" spans="1:26" ht="14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  <c r="U489" s="151"/>
      <c r="V489" s="151"/>
      <c r="W489" s="151"/>
      <c r="X489" s="151"/>
      <c r="Y489" s="151"/>
      <c r="Z489" s="151"/>
    </row>
    <row r="490" spans="1:26" ht="14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  <c r="U490" s="151"/>
      <c r="V490" s="151"/>
      <c r="W490" s="151"/>
      <c r="X490" s="151"/>
      <c r="Y490" s="151"/>
      <c r="Z490" s="151"/>
    </row>
    <row r="491" spans="1:26" ht="14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  <c r="U491" s="151"/>
      <c r="V491" s="151"/>
      <c r="W491" s="151"/>
      <c r="X491" s="151"/>
      <c r="Y491" s="151"/>
      <c r="Z491" s="151"/>
    </row>
    <row r="492" spans="1:26" ht="14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  <c r="U492" s="151"/>
      <c r="V492" s="151"/>
      <c r="W492" s="151"/>
      <c r="X492" s="151"/>
      <c r="Y492" s="151"/>
      <c r="Z492" s="151"/>
    </row>
    <row r="493" spans="1:26" ht="14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  <c r="U493" s="151"/>
      <c r="V493" s="151"/>
      <c r="W493" s="151"/>
      <c r="X493" s="151"/>
      <c r="Y493" s="151"/>
      <c r="Z493" s="151"/>
    </row>
    <row r="494" spans="1:26" ht="14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  <c r="U494" s="151"/>
      <c r="V494" s="151"/>
      <c r="W494" s="151"/>
      <c r="X494" s="151"/>
      <c r="Y494" s="151"/>
      <c r="Z494" s="151"/>
    </row>
    <row r="495" spans="1:26" ht="14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  <c r="U495" s="151"/>
      <c r="V495" s="151"/>
      <c r="W495" s="151"/>
      <c r="X495" s="151"/>
      <c r="Y495" s="151"/>
      <c r="Z495" s="151"/>
    </row>
    <row r="496" spans="1:26" ht="14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  <c r="U496" s="151"/>
      <c r="V496" s="151"/>
      <c r="W496" s="151"/>
      <c r="X496" s="151"/>
      <c r="Y496" s="151"/>
      <c r="Z496" s="151"/>
    </row>
    <row r="497" spans="1:26" ht="14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  <c r="U497" s="151"/>
      <c r="V497" s="151"/>
      <c r="W497" s="151"/>
      <c r="X497" s="151"/>
      <c r="Y497" s="151"/>
      <c r="Z497" s="151"/>
    </row>
    <row r="498" spans="1:26" ht="14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  <c r="U498" s="151"/>
      <c r="V498" s="151"/>
      <c r="W498" s="151"/>
      <c r="X498" s="151"/>
      <c r="Y498" s="151"/>
      <c r="Z498" s="151"/>
    </row>
    <row r="499" spans="1:26" ht="14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  <c r="U499" s="151"/>
      <c r="V499" s="151"/>
      <c r="W499" s="151"/>
      <c r="X499" s="151"/>
      <c r="Y499" s="151"/>
      <c r="Z499" s="151"/>
    </row>
    <row r="500" spans="1:26" ht="14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  <c r="U500" s="151"/>
      <c r="V500" s="151"/>
      <c r="W500" s="151"/>
      <c r="X500" s="151"/>
      <c r="Y500" s="151"/>
      <c r="Z500" s="151"/>
    </row>
    <row r="501" spans="1:26" ht="14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  <c r="U501" s="151"/>
      <c r="V501" s="151"/>
      <c r="W501" s="151"/>
      <c r="X501" s="151"/>
      <c r="Y501" s="151"/>
      <c r="Z501" s="151"/>
    </row>
    <row r="502" spans="1:26" ht="14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  <c r="U502" s="151"/>
      <c r="V502" s="151"/>
      <c r="W502" s="151"/>
      <c r="X502" s="151"/>
      <c r="Y502" s="151"/>
      <c r="Z502" s="151"/>
    </row>
    <row r="503" spans="1:26" ht="14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  <c r="U503" s="151"/>
      <c r="V503" s="151"/>
      <c r="W503" s="151"/>
      <c r="X503" s="151"/>
      <c r="Y503" s="151"/>
      <c r="Z503" s="151"/>
    </row>
    <row r="504" spans="1:26" ht="14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  <c r="U504" s="151"/>
      <c r="V504" s="151"/>
      <c r="W504" s="151"/>
      <c r="X504" s="151"/>
      <c r="Y504" s="151"/>
      <c r="Z504" s="151"/>
    </row>
    <row r="505" spans="1:26" ht="14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  <c r="U505" s="151"/>
      <c r="V505" s="151"/>
      <c r="W505" s="151"/>
      <c r="X505" s="151"/>
      <c r="Y505" s="151"/>
      <c r="Z505" s="151"/>
    </row>
    <row r="506" spans="1:26" ht="14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  <c r="U506" s="151"/>
      <c r="V506" s="151"/>
      <c r="W506" s="151"/>
      <c r="X506" s="151"/>
      <c r="Y506" s="151"/>
      <c r="Z506" s="151"/>
    </row>
    <row r="507" spans="1:26" ht="14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  <c r="U507" s="151"/>
      <c r="V507" s="151"/>
      <c r="W507" s="151"/>
      <c r="X507" s="151"/>
      <c r="Y507" s="151"/>
      <c r="Z507" s="151"/>
    </row>
    <row r="508" spans="1:26" ht="14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  <c r="U508" s="151"/>
      <c r="V508" s="151"/>
      <c r="W508" s="151"/>
      <c r="X508" s="151"/>
      <c r="Y508" s="151"/>
      <c r="Z508" s="151"/>
    </row>
    <row r="509" spans="1:26" ht="14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  <c r="U509" s="151"/>
      <c r="V509" s="151"/>
      <c r="W509" s="151"/>
      <c r="X509" s="151"/>
      <c r="Y509" s="151"/>
      <c r="Z509" s="151"/>
    </row>
    <row r="510" spans="1:26" ht="14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  <c r="U510" s="151"/>
      <c r="V510" s="151"/>
      <c r="W510" s="151"/>
      <c r="X510" s="151"/>
      <c r="Y510" s="151"/>
      <c r="Z510" s="151"/>
    </row>
    <row r="511" spans="1:26" ht="14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  <c r="U511" s="151"/>
      <c r="V511" s="151"/>
      <c r="W511" s="151"/>
      <c r="X511" s="151"/>
      <c r="Y511" s="151"/>
      <c r="Z511" s="151"/>
    </row>
    <row r="512" spans="1:26" ht="14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  <c r="U512" s="151"/>
      <c r="V512" s="151"/>
      <c r="W512" s="151"/>
      <c r="X512" s="151"/>
      <c r="Y512" s="151"/>
      <c r="Z512" s="151"/>
    </row>
    <row r="513" spans="1:26" ht="14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  <c r="U513" s="151"/>
      <c r="V513" s="151"/>
      <c r="W513" s="151"/>
      <c r="X513" s="151"/>
      <c r="Y513" s="151"/>
      <c r="Z513" s="151"/>
    </row>
    <row r="514" spans="1:26" ht="14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  <c r="U514" s="151"/>
      <c r="V514" s="151"/>
      <c r="W514" s="151"/>
      <c r="X514" s="151"/>
      <c r="Y514" s="151"/>
      <c r="Z514" s="151"/>
    </row>
    <row r="515" spans="1:26" ht="14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  <c r="U515" s="151"/>
      <c r="V515" s="151"/>
      <c r="W515" s="151"/>
      <c r="X515" s="151"/>
      <c r="Y515" s="151"/>
      <c r="Z515" s="151"/>
    </row>
    <row r="516" spans="1:26" ht="14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  <c r="U516" s="151"/>
      <c r="V516" s="151"/>
      <c r="W516" s="151"/>
      <c r="X516" s="151"/>
      <c r="Y516" s="151"/>
      <c r="Z516" s="151"/>
    </row>
    <row r="517" spans="1:26" ht="14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  <c r="U517" s="151"/>
      <c r="V517" s="151"/>
      <c r="W517" s="151"/>
      <c r="X517" s="151"/>
      <c r="Y517" s="151"/>
      <c r="Z517" s="151"/>
    </row>
    <row r="518" spans="1:26" ht="14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  <c r="U518" s="151"/>
      <c r="V518" s="151"/>
      <c r="W518" s="151"/>
      <c r="X518" s="151"/>
      <c r="Y518" s="151"/>
      <c r="Z518" s="151"/>
    </row>
    <row r="519" spans="1:26" ht="14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  <c r="U519" s="151"/>
      <c r="V519" s="151"/>
      <c r="W519" s="151"/>
      <c r="X519" s="151"/>
      <c r="Y519" s="151"/>
      <c r="Z519" s="151"/>
    </row>
    <row r="520" spans="1:26" ht="14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  <c r="U520" s="151"/>
      <c r="V520" s="151"/>
      <c r="W520" s="151"/>
      <c r="X520" s="151"/>
      <c r="Y520" s="151"/>
      <c r="Z520" s="151"/>
    </row>
    <row r="521" spans="1:26" ht="14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  <c r="U521" s="151"/>
      <c r="V521" s="151"/>
      <c r="W521" s="151"/>
      <c r="X521" s="151"/>
      <c r="Y521" s="151"/>
      <c r="Z521" s="151"/>
    </row>
    <row r="522" spans="1:26" ht="14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  <c r="U522" s="151"/>
      <c r="V522" s="151"/>
      <c r="W522" s="151"/>
      <c r="X522" s="151"/>
      <c r="Y522" s="151"/>
      <c r="Z522" s="151"/>
    </row>
    <row r="523" spans="1:26" ht="14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  <c r="U523" s="151"/>
      <c r="V523" s="151"/>
      <c r="W523" s="151"/>
      <c r="X523" s="151"/>
      <c r="Y523" s="151"/>
      <c r="Z523" s="151"/>
    </row>
    <row r="524" spans="1:26" ht="14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  <c r="U524" s="151"/>
      <c r="V524" s="151"/>
      <c r="W524" s="151"/>
      <c r="X524" s="151"/>
      <c r="Y524" s="151"/>
      <c r="Z524" s="151"/>
    </row>
    <row r="525" spans="1:26" ht="14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  <c r="U525" s="151"/>
      <c r="V525" s="151"/>
      <c r="W525" s="151"/>
      <c r="X525" s="151"/>
      <c r="Y525" s="151"/>
      <c r="Z525" s="151"/>
    </row>
    <row r="526" spans="1:26" ht="14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  <c r="U526" s="151"/>
      <c r="V526" s="151"/>
      <c r="W526" s="151"/>
      <c r="X526" s="151"/>
      <c r="Y526" s="151"/>
      <c r="Z526" s="151"/>
    </row>
    <row r="527" spans="1:26" ht="14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  <c r="U527" s="151"/>
      <c r="V527" s="151"/>
      <c r="W527" s="151"/>
      <c r="X527" s="151"/>
      <c r="Y527" s="151"/>
      <c r="Z527" s="151"/>
    </row>
    <row r="528" spans="1:26" ht="14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  <c r="U528" s="151"/>
      <c r="V528" s="151"/>
      <c r="W528" s="151"/>
      <c r="X528" s="151"/>
      <c r="Y528" s="151"/>
      <c r="Z528" s="151"/>
    </row>
    <row r="529" spans="1:26" ht="14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  <c r="U529" s="151"/>
      <c r="V529" s="151"/>
      <c r="W529" s="151"/>
      <c r="X529" s="151"/>
      <c r="Y529" s="151"/>
      <c r="Z529" s="151"/>
    </row>
    <row r="530" spans="1:26" ht="14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  <c r="U530" s="151"/>
      <c r="V530" s="151"/>
      <c r="W530" s="151"/>
      <c r="X530" s="151"/>
      <c r="Y530" s="151"/>
      <c r="Z530" s="151"/>
    </row>
    <row r="531" spans="1:26" ht="14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  <c r="U531" s="151"/>
      <c r="V531" s="151"/>
      <c r="W531" s="151"/>
      <c r="X531" s="151"/>
      <c r="Y531" s="151"/>
      <c r="Z531" s="151"/>
    </row>
    <row r="532" spans="1:26" ht="14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  <c r="U532" s="151"/>
      <c r="V532" s="151"/>
      <c r="W532" s="151"/>
      <c r="X532" s="151"/>
      <c r="Y532" s="151"/>
      <c r="Z532" s="151"/>
    </row>
    <row r="533" spans="1:26" ht="14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  <c r="U533" s="151"/>
      <c r="V533" s="151"/>
      <c r="W533" s="151"/>
      <c r="X533" s="151"/>
      <c r="Y533" s="151"/>
      <c r="Z533" s="151"/>
    </row>
    <row r="534" spans="1:26" ht="14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</row>
    <row r="535" spans="1:26" ht="14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  <c r="U535" s="151"/>
      <c r="V535" s="151"/>
      <c r="W535" s="151"/>
      <c r="X535" s="151"/>
      <c r="Y535" s="151"/>
      <c r="Z535" s="151"/>
    </row>
    <row r="536" spans="1:26" ht="14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  <c r="U536" s="151"/>
      <c r="V536" s="151"/>
      <c r="W536" s="151"/>
      <c r="X536" s="151"/>
      <c r="Y536" s="151"/>
      <c r="Z536" s="151"/>
    </row>
    <row r="537" spans="1:26" ht="14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  <c r="U537" s="151"/>
      <c r="V537" s="151"/>
      <c r="W537" s="151"/>
      <c r="X537" s="151"/>
      <c r="Y537" s="151"/>
      <c r="Z537" s="151"/>
    </row>
    <row r="538" spans="1:26" ht="14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  <c r="U538" s="151"/>
      <c r="V538" s="151"/>
      <c r="W538" s="151"/>
      <c r="X538" s="151"/>
      <c r="Y538" s="151"/>
      <c r="Z538" s="151"/>
    </row>
    <row r="539" spans="1:26" ht="14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  <c r="U539" s="151"/>
      <c r="V539" s="151"/>
      <c r="W539" s="151"/>
      <c r="X539" s="151"/>
      <c r="Y539" s="151"/>
      <c r="Z539" s="151"/>
    </row>
    <row r="540" spans="1:26" ht="14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  <c r="U540" s="151"/>
      <c r="V540" s="151"/>
      <c r="W540" s="151"/>
      <c r="X540" s="151"/>
      <c r="Y540" s="151"/>
      <c r="Z540" s="151"/>
    </row>
    <row r="541" spans="1:26" ht="14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  <c r="U541" s="151"/>
      <c r="V541" s="151"/>
      <c r="W541" s="151"/>
      <c r="X541" s="151"/>
      <c r="Y541" s="151"/>
      <c r="Z541" s="151"/>
    </row>
    <row r="542" spans="1:26" ht="14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  <c r="U542" s="151"/>
      <c r="V542" s="151"/>
      <c r="W542" s="151"/>
      <c r="X542" s="151"/>
      <c r="Y542" s="151"/>
      <c r="Z542" s="151"/>
    </row>
    <row r="543" spans="1:26" ht="14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  <c r="U543" s="151"/>
      <c r="V543" s="151"/>
      <c r="W543" s="151"/>
      <c r="X543" s="151"/>
      <c r="Y543" s="151"/>
      <c r="Z543" s="151"/>
    </row>
    <row r="544" spans="1:26" ht="14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  <c r="U544" s="151"/>
      <c r="V544" s="151"/>
      <c r="W544" s="151"/>
      <c r="X544" s="151"/>
      <c r="Y544" s="151"/>
      <c r="Z544" s="151"/>
    </row>
    <row r="545" spans="1:26" ht="14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  <c r="U545" s="151"/>
      <c r="V545" s="151"/>
      <c r="W545" s="151"/>
      <c r="X545" s="151"/>
      <c r="Y545" s="151"/>
      <c r="Z545" s="151"/>
    </row>
    <row r="546" spans="1:26" ht="14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  <c r="U546" s="151"/>
      <c r="V546" s="151"/>
      <c r="W546" s="151"/>
      <c r="X546" s="151"/>
      <c r="Y546" s="151"/>
      <c r="Z546" s="151"/>
    </row>
    <row r="547" spans="1:26" ht="14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  <c r="U547" s="151"/>
      <c r="V547" s="151"/>
      <c r="W547" s="151"/>
      <c r="X547" s="151"/>
      <c r="Y547" s="151"/>
      <c r="Z547" s="151"/>
    </row>
    <row r="548" spans="1:26" ht="14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  <c r="U548" s="151"/>
      <c r="V548" s="151"/>
      <c r="W548" s="151"/>
      <c r="X548" s="151"/>
      <c r="Y548" s="151"/>
      <c r="Z548" s="151"/>
    </row>
    <row r="549" spans="1:26" ht="14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  <c r="U549" s="151"/>
      <c r="V549" s="151"/>
      <c r="W549" s="151"/>
      <c r="X549" s="151"/>
      <c r="Y549" s="151"/>
      <c r="Z549" s="151"/>
    </row>
    <row r="550" spans="1:26" ht="14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  <c r="U550" s="151"/>
      <c r="V550" s="151"/>
      <c r="W550" s="151"/>
      <c r="X550" s="151"/>
      <c r="Y550" s="151"/>
      <c r="Z550" s="151"/>
    </row>
    <row r="551" spans="1:26" ht="14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  <c r="U551" s="151"/>
      <c r="V551" s="151"/>
      <c r="W551" s="151"/>
      <c r="X551" s="151"/>
      <c r="Y551" s="151"/>
      <c r="Z551" s="151"/>
    </row>
    <row r="552" spans="1:26" ht="14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  <c r="U552" s="151"/>
      <c r="V552" s="151"/>
      <c r="W552" s="151"/>
      <c r="X552" s="151"/>
      <c r="Y552" s="151"/>
      <c r="Z552" s="151"/>
    </row>
    <row r="553" spans="1:26" ht="14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  <c r="U553" s="151"/>
      <c r="V553" s="151"/>
      <c r="W553" s="151"/>
      <c r="X553" s="151"/>
      <c r="Y553" s="151"/>
      <c r="Z553" s="151"/>
    </row>
    <row r="554" spans="1:26" ht="14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  <c r="U554" s="151"/>
      <c r="V554" s="151"/>
      <c r="W554" s="151"/>
      <c r="X554" s="151"/>
      <c r="Y554" s="151"/>
      <c r="Z554" s="151"/>
    </row>
    <row r="555" spans="1:26" ht="14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  <c r="U555" s="151"/>
      <c r="V555" s="151"/>
      <c r="W555" s="151"/>
      <c r="X555" s="151"/>
      <c r="Y555" s="151"/>
      <c r="Z555" s="151"/>
    </row>
    <row r="556" spans="1:26" ht="14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  <c r="U556" s="151"/>
      <c r="V556" s="151"/>
      <c r="W556" s="151"/>
      <c r="X556" s="151"/>
      <c r="Y556" s="151"/>
      <c r="Z556" s="151"/>
    </row>
    <row r="557" spans="1:26" ht="14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  <c r="U557" s="151"/>
      <c r="V557" s="151"/>
      <c r="W557" s="151"/>
      <c r="X557" s="151"/>
      <c r="Y557" s="151"/>
      <c r="Z557" s="151"/>
    </row>
    <row r="558" spans="1:26" ht="14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  <c r="U558" s="151"/>
      <c r="V558" s="151"/>
      <c r="W558" s="151"/>
      <c r="X558" s="151"/>
      <c r="Y558" s="151"/>
      <c r="Z558" s="151"/>
    </row>
    <row r="559" spans="1:26" ht="14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  <c r="U559" s="151"/>
      <c r="V559" s="151"/>
      <c r="W559" s="151"/>
      <c r="X559" s="151"/>
      <c r="Y559" s="151"/>
      <c r="Z559" s="151"/>
    </row>
    <row r="560" spans="1:26" ht="14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  <c r="U560" s="151"/>
      <c r="V560" s="151"/>
      <c r="W560" s="151"/>
      <c r="X560" s="151"/>
      <c r="Y560" s="151"/>
      <c r="Z560" s="151"/>
    </row>
    <row r="561" spans="1:26" ht="14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  <c r="U561" s="151"/>
      <c r="V561" s="151"/>
      <c r="W561" s="151"/>
      <c r="X561" s="151"/>
      <c r="Y561" s="151"/>
      <c r="Z561" s="151"/>
    </row>
    <row r="562" spans="1:26" ht="14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  <c r="U562" s="151"/>
      <c r="V562" s="151"/>
      <c r="W562" s="151"/>
      <c r="X562" s="151"/>
      <c r="Y562" s="151"/>
      <c r="Z562" s="151"/>
    </row>
    <row r="563" spans="1:26" ht="14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  <c r="U563" s="151"/>
      <c r="V563" s="151"/>
      <c r="W563" s="151"/>
      <c r="X563" s="151"/>
      <c r="Y563" s="151"/>
      <c r="Z563" s="151"/>
    </row>
    <row r="564" spans="1:26" ht="14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  <c r="U564" s="151"/>
      <c r="V564" s="151"/>
      <c r="W564" s="151"/>
      <c r="X564" s="151"/>
      <c r="Y564" s="151"/>
      <c r="Z564" s="151"/>
    </row>
    <row r="565" spans="1:26" ht="14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  <c r="U565" s="151"/>
      <c r="V565" s="151"/>
      <c r="W565" s="151"/>
      <c r="X565" s="151"/>
      <c r="Y565" s="151"/>
      <c r="Z565" s="151"/>
    </row>
    <row r="566" spans="1:26" ht="14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  <c r="U566" s="151"/>
      <c r="V566" s="151"/>
      <c r="W566" s="151"/>
      <c r="X566" s="151"/>
      <c r="Y566" s="151"/>
      <c r="Z566" s="151"/>
    </row>
    <row r="567" spans="1:26" ht="14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  <c r="U567" s="151"/>
      <c r="V567" s="151"/>
      <c r="W567" s="151"/>
      <c r="X567" s="151"/>
      <c r="Y567" s="151"/>
      <c r="Z567" s="151"/>
    </row>
    <row r="568" spans="1:26" ht="14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  <c r="U568" s="151"/>
      <c r="V568" s="151"/>
      <c r="W568" s="151"/>
      <c r="X568" s="151"/>
      <c r="Y568" s="151"/>
      <c r="Z568" s="151"/>
    </row>
    <row r="569" spans="1:26" ht="14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  <c r="U569" s="151"/>
      <c r="V569" s="151"/>
      <c r="W569" s="151"/>
      <c r="X569" s="151"/>
      <c r="Y569" s="151"/>
      <c r="Z569" s="151"/>
    </row>
    <row r="570" spans="1:26" ht="14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  <c r="U570" s="151"/>
      <c r="V570" s="151"/>
      <c r="W570" s="151"/>
      <c r="X570" s="151"/>
      <c r="Y570" s="151"/>
      <c r="Z570" s="151"/>
    </row>
    <row r="571" spans="1:26" ht="14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  <c r="U571" s="151"/>
      <c r="V571" s="151"/>
      <c r="W571" s="151"/>
      <c r="X571" s="151"/>
      <c r="Y571" s="151"/>
      <c r="Z571" s="151"/>
    </row>
    <row r="572" spans="1:26" ht="14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  <c r="U572" s="151"/>
      <c r="V572" s="151"/>
      <c r="W572" s="151"/>
      <c r="X572" s="151"/>
      <c r="Y572" s="151"/>
      <c r="Z572" s="151"/>
    </row>
    <row r="573" spans="1:26" ht="14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  <c r="U573" s="151"/>
      <c r="V573" s="151"/>
      <c r="W573" s="151"/>
      <c r="X573" s="151"/>
      <c r="Y573" s="151"/>
      <c r="Z573" s="151"/>
    </row>
    <row r="574" spans="1:26" ht="14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  <c r="U574" s="151"/>
      <c r="V574" s="151"/>
      <c r="W574" s="151"/>
      <c r="X574" s="151"/>
      <c r="Y574" s="151"/>
      <c r="Z574" s="151"/>
    </row>
    <row r="575" spans="1:26" ht="14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  <c r="U575" s="151"/>
      <c r="V575" s="151"/>
      <c r="W575" s="151"/>
      <c r="X575" s="151"/>
      <c r="Y575" s="151"/>
      <c r="Z575" s="151"/>
    </row>
    <row r="576" spans="1:26" ht="14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  <c r="U576" s="151"/>
      <c r="V576" s="151"/>
      <c r="W576" s="151"/>
      <c r="X576" s="151"/>
      <c r="Y576" s="151"/>
      <c r="Z576" s="151"/>
    </row>
    <row r="577" spans="1:26" ht="14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  <c r="U577" s="151"/>
      <c r="V577" s="151"/>
      <c r="W577" s="151"/>
      <c r="X577" s="151"/>
      <c r="Y577" s="151"/>
      <c r="Z577" s="151"/>
    </row>
    <row r="578" spans="1:26" ht="14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  <c r="U578" s="151"/>
      <c r="V578" s="151"/>
      <c r="W578" s="151"/>
      <c r="X578" s="151"/>
      <c r="Y578" s="151"/>
      <c r="Z578" s="151"/>
    </row>
    <row r="579" spans="1:26" ht="14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  <c r="U579" s="151"/>
      <c r="V579" s="151"/>
      <c r="W579" s="151"/>
      <c r="X579" s="151"/>
      <c r="Y579" s="151"/>
      <c r="Z579" s="151"/>
    </row>
    <row r="580" spans="1:26" ht="14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  <c r="U580" s="151"/>
      <c r="V580" s="151"/>
      <c r="W580" s="151"/>
      <c r="X580" s="151"/>
      <c r="Y580" s="151"/>
      <c r="Z580" s="151"/>
    </row>
    <row r="581" spans="1:26" ht="14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  <c r="U581" s="151"/>
      <c r="V581" s="151"/>
      <c r="W581" s="151"/>
      <c r="X581" s="151"/>
      <c r="Y581" s="151"/>
      <c r="Z581" s="151"/>
    </row>
    <row r="582" spans="1:26" ht="14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  <c r="U582" s="151"/>
      <c r="V582" s="151"/>
      <c r="W582" s="151"/>
      <c r="X582" s="151"/>
      <c r="Y582" s="151"/>
      <c r="Z582" s="151"/>
    </row>
    <row r="583" spans="1:26" ht="14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  <c r="U583" s="151"/>
      <c r="V583" s="151"/>
      <c r="W583" s="151"/>
      <c r="X583" s="151"/>
      <c r="Y583" s="151"/>
      <c r="Z583" s="151"/>
    </row>
    <row r="584" spans="1:26" ht="14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  <c r="U584" s="151"/>
      <c r="V584" s="151"/>
      <c r="W584" s="151"/>
      <c r="X584" s="151"/>
      <c r="Y584" s="151"/>
      <c r="Z584" s="151"/>
    </row>
    <row r="585" spans="1:26" ht="14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  <c r="U585" s="151"/>
      <c r="V585" s="151"/>
      <c r="W585" s="151"/>
      <c r="X585" s="151"/>
      <c r="Y585" s="151"/>
      <c r="Z585" s="151"/>
    </row>
    <row r="586" spans="1:26" ht="14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</row>
    <row r="587" spans="1:26" ht="14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  <c r="U587" s="151"/>
      <c r="V587" s="151"/>
      <c r="W587" s="151"/>
      <c r="X587" s="151"/>
      <c r="Y587" s="151"/>
      <c r="Z587" s="151"/>
    </row>
    <row r="588" spans="1:26" ht="14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  <c r="U588" s="151"/>
      <c r="V588" s="151"/>
      <c r="W588" s="151"/>
      <c r="X588" s="151"/>
      <c r="Y588" s="151"/>
      <c r="Z588" s="151"/>
    </row>
    <row r="589" spans="1:26" ht="14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  <c r="U589" s="151"/>
      <c r="V589" s="151"/>
      <c r="W589" s="151"/>
      <c r="X589" s="151"/>
      <c r="Y589" s="151"/>
      <c r="Z589" s="151"/>
    </row>
    <row r="590" spans="1:26" ht="14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  <c r="U590" s="151"/>
      <c r="V590" s="151"/>
      <c r="W590" s="151"/>
      <c r="X590" s="151"/>
      <c r="Y590" s="151"/>
      <c r="Z590" s="151"/>
    </row>
    <row r="591" spans="1:26" ht="14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  <c r="U591" s="151"/>
      <c r="V591" s="151"/>
      <c r="W591" s="151"/>
      <c r="X591" s="151"/>
      <c r="Y591" s="151"/>
      <c r="Z591" s="151"/>
    </row>
    <row r="592" spans="1:26" ht="14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  <c r="U592" s="151"/>
      <c r="V592" s="151"/>
      <c r="W592" s="151"/>
      <c r="X592" s="151"/>
      <c r="Y592" s="151"/>
      <c r="Z592" s="151"/>
    </row>
    <row r="593" spans="1:26" ht="14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  <c r="U593" s="151"/>
      <c r="V593" s="151"/>
      <c r="W593" s="151"/>
      <c r="X593" s="151"/>
      <c r="Y593" s="151"/>
      <c r="Z593" s="151"/>
    </row>
    <row r="594" spans="1:26" ht="14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  <c r="U594" s="151"/>
      <c r="V594" s="151"/>
      <c r="W594" s="151"/>
      <c r="X594" s="151"/>
      <c r="Y594" s="151"/>
      <c r="Z594" s="151"/>
    </row>
    <row r="595" spans="1:26" ht="14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  <c r="U595" s="151"/>
      <c r="V595" s="151"/>
      <c r="W595" s="151"/>
      <c r="X595" s="151"/>
      <c r="Y595" s="151"/>
      <c r="Z595" s="151"/>
    </row>
    <row r="596" spans="1:26" ht="14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  <c r="U596" s="151"/>
      <c r="V596" s="151"/>
      <c r="W596" s="151"/>
      <c r="X596" s="151"/>
      <c r="Y596" s="151"/>
      <c r="Z596" s="151"/>
    </row>
    <row r="597" spans="1:26" ht="14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  <c r="U597" s="151"/>
      <c r="V597" s="151"/>
      <c r="W597" s="151"/>
      <c r="X597" s="151"/>
      <c r="Y597" s="151"/>
      <c r="Z597" s="151"/>
    </row>
    <row r="598" spans="1:26" ht="14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  <c r="U598" s="151"/>
      <c r="V598" s="151"/>
      <c r="W598" s="151"/>
      <c r="X598" s="151"/>
      <c r="Y598" s="151"/>
      <c r="Z598" s="151"/>
    </row>
    <row r="599" spans="1:26" ht="14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  <c r="U599" s="151"/>
      <c r="V599" s="151"/>
      <c r="W599" s="151"/>
      <c r="X599" s="151"/>
      <c r="Y599" s="151"/>
      <c r="Z599" s="151"/>
    </row>
    <row r="600" spans="1:26" ht="14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  <c r="U600" s="151"/>
      <c r="V600" s="151"/>
      <c r="W600" s="151"/>
      <c r="X600" s="151"/>
      <c r="Y600" s="151"/>
      <c r="Z600" s="151"/>
    </row>
    <row r="601" spans="1:26" ht="14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  <c r="U601" s="151"/>
      <c r="V601" s="151"/>
      <c r="W601" s="151"/>
      <c r="X601" s="151"/>
      <c r="Y601" s="151"/>
      <c r="Z601" s="151"/>
    </row>
    <row r="602" spans="1:26" ht="14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  <c r="U602" s="151"/>
      <c r="V602" s="151"/>
      <c r="W602" s="151"/>
      <c r="X602" s="151"/>
      <c r="Y602" s="151"/>
      <c r="Z602" s="151"/>
    </row>
    <row r="603" spans="1:26" ht="14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  <c r="U603" s="151"/>
      <c r="V603" s="151"/>
      <c r="W603" s="151"/>
      <c r="X603" s="151"/>
      <c r="Y603" s="151"/>
      <c r="Z603" s="151"/>
    </row>
    <row r="604" spans="1:26" ht="14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  <c r="U604" s="151"/>
      <c r="V604" s="151"/>
      <c r="W604" s="151"/>
      <c r="X604" s="151"/>
      <c r="Y604" s="151"/>
      <c r="Z604" s="151"/>
    </row>
    <row r="605" spans="1:26" ht="14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  <c r="U605" s="151"/>
      <c r="V605" s="151"/>
      <c r="W605" s="151"/>
      <c r="X605" s="151"/>
      <c r="Y605" s="151"/>
      <c r="Z605" s="151"/>
    </row>
    <row r="606" spans="1:26" ht="14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  <c r="U606" s="151"/>
      <c r="V606" s="151"/>
      <c r="W606" s="151"/>
      <c r="X606" s="151"/>
      <c r="Y606" s="151"/>
      <c r="Z606" s="151"/>
    </row>
    <row r="607" spans="1:26" ht="14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</row>
    <row r="608" spans="1:26" ht="14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  <c r="U608" s="151"/>
      <c r="V608" s="151"/>
      <c r="W608" s="151"/>
      <c r="X608" s="151"/>
      <c r="Y608" s="151"/>
      <c r="Z608" s="151"/>
    </row>
    <row r="609" spans="1:26" ht="14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  <c r="U609" s="151"/>
      <c r="V609" s="151"/>
      <c r="W609" s="151"/>
      <c r="X609" s="151"/>
      <c r="Y609" s="151"/>
      <c r="Z609" s="151"/>
    </row>
    <row r="610" spans="1:26" ht="14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  <c r="U610" s="151"/>
      <c r="V610" s="151"/>
      <c r="W610" s="151"/>
      <c r="X610" s="151"/>
      <c r="Y610" s="151"/>
      <c r="Z610" s="151"/>
    </row>
    <row r="611" spans="1:26" ht="14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  <c r="U611" s="151"/>
      <c r="V611" s="151"/>
      <c r="W611" s="151"/>
      <c r="X611" s="151"/>
      <c r="Y611" s="151"/>
      <c r="Z611" s="151"/>
    </row>
    <row r="612" spans="1:26" ht="14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  <c r="U612" s="151"/>
      <c r="V612" s="151"/>
      <c r="W612" s="151"/>
      <c r="X612" s="151"/>
      <c r="Y612" s="151"/>
      <c r="Z612" s="151"/>
    </row>
    <row r="613" spans="1:26" ht="14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  <c r="U613" s="151"/>
      <c r="V613" s="151"/>
      <c r="W613" s="151"/>
      <c r="X613" s="151"/>
      <c r="Y613" s="151"/>
      <c r="Z613" s="151"/>
    </row>
    <row r="614" spans="1:26" ht="14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  <c r="U614" s="151"/>
      <c r="V614" s="151"/>
      <c r="W614" s="151"/>
      <c r="X614" s="151"/>
      <c r="Y614" s="151"/>
      <c r="Z614" s="151"/>
    </row>
    <row r="615" spans="1:26" ht="14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  <c r="U615" s="151"/>
      <c r="V615" s="151"/>
      <c r="W615" s="151"/>
      <c r="X615" s="151"/>
      <c r="Y615" s="151"/>
      <c r="Z615" s="151"/>
    </row>
    <row r="616" spans="1:26" ht="14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  <c r="U616" s="151"/>
      <c r="V616" s="151"/>
      <c r="W616" s="151"/>
      <c r="X616" s="151"/>
      <c r="Y616" s="151"/>
      <c r="Z616" s="151"/>
    </row>
    <row r="617" spans="1:26" ht="14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  <c r="U617" s="151"/>
      <c r="V617" s="151"/>
      <c r="W617" s="151"/>
      <c r="X617" s="151"/>
      <c r="Y617" s="151"/>
      <c r="Z617" s="151"/>
    </row>
    <row r="618" spans="1:26" ht="14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  <c r="U618" s="151"/>
      <c r="V618" s="151"/>
      <c r="W618" s="151"/>
      <c r="X618" s="151"/>
      <c r="Y618" s="151"/>
      <c r="Z618" s="151"/>
    </row>
    <row r="619" spans="1:26" ht="14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  <c r="U619" s="151"/>
      <c r="V619" s="151"/>
      <c r="W619" s="151"/>
      <c r="X619" s="151"/>
      <c r="Y619" s="151"/>
      <c r="Z619" s="151"/>
    </row>
    <row r="620" spans="1:26" ht="14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  <c r="U620" s="151"/>
      <c r="V620" s="151"/>
      <c r="W620" s="151"/>
      <c r="X620" s="151"/>
      <c r="Y620" s="151"/>
      <c r="Z620" s="151"/>
    </row>
    <row r="621" spans="1:26" ht="14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  <c r="U621" s="151"/>
      <c r="V621" s="151"/>
      <c r="W621" s="151"/>
      <c r="X621" s="151"/>
      <c r="Y621" s="151"/>
      <c r="Z621" s="151"/>
    </row>
    <row r="622" spans="1:26" ht="14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  <c r="U622" s="151"/>
      <c r="V622" s="151"/>
      <c r="W622" s="151"/>
      <c r="X622" s="151"/>
      <c r="Y622" s="151"/>
      <c r="Z622" s="151"/>
    </row>
    <row r="623" spans="1:26" ht="14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  <c r="U623" s="151"/>
      <c r="V623" s="151"/>
      <c r="W623" s="151"/>
      <c r="X623" s="151"/>
      <c r="Y623" s="151"/>
      <c r="Z623" s="151"/>
    </row>
    <row r="624" spans="1:26" ht="14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  <c r="U624" s="151"/>
      <c r="V624" s="151"/>
      <c r="W624" s="151"/>
      <c r="X624" s="151"/>
      <c r="Y624" s="151"/>
      <c r="Z624" s="151"/>
    </row>
    <row r="625" spans="1:26" ht="14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  <c r="U625" s="151"/>
      <c r="V625" s="151"/>
      <c r="W625" s="151"/>
      <c r="X625" s="151"/>
      <c r="Y625" s="151"/>
      <c r="Z625" s="151"/>
    </row>
    <row r="626" spans="1:26" ht="14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  <c r="U626" s="151"/>
      <c r="V626" s="151"/>
      <c r="W626" s="151"/>
      <c r="X626" s="151"/>
      <c r="Y626" s="151"/>
      <c r="Z626" s="151"/>
    </row>
    <row r="627" spans="1:26" ht="14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  <c r="U627" s="151"/>
      <c r="V627" s="151"/>
      <c r="W627" s="151"/>
      <c r="X627" s="151"/>
      <c r="Y627" s="151"/>
      <c r="Z627" s="151"/>
    </row>
    <row r="628" spans="1:26" ht="14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  <c r="U628" s="151"/>
      <c r="V628" s="151"/>
      <c r="W628" s="151"/>
      <c r="X628" s="151"/>
      <c r="Y628" s="151"/>
      <c r="Z628" s="151"/>
    </row>
    <row r="629" spans="1:26" ht="14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  <c r="U629" s="151"/>
      <c r="V629" s="151"/>
      <c r="W629" s="151"/>
      <c r="X629" s="151"/>
      <c r="Y629" s="151"/>
      <c r="Z629" s="151"/>
    </row>
    <row r="630" spans="1:26" ht="14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  <c r="U630" s="151"/>
      <c r="V630" s="151"/>
      <c r="W630" s="151"/>
      <c r="X630" s="151"/>
      <c r="Y630" s="151"/>
      <c r="Z630" s="151"/>
    </row>
    <row r="631" spans="1:26" ht="14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  <c r="U631" s="151"/>
      <c r="V631" s="151"/>
      <c r="W631" s="151"/>
      <c r="X631" s="151"/>
      <c r="Y631" s="151"/>
      <c r="Z631" s="151"/>
    </row>
    <row r="632" spans="1:26" ht="14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  <c r="U632" s="151"/>
      <c r="V632" s="151"/>
      <c r="W632" s="151"/>
      <c r="X632" s="151"/>
      <c r="Y632" s="151"/>
      <c r="Z632" s="151"/>
    </row>
    <row r="633" spans="1:26" ht="14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  <c r="Y633" s="151"/>
      <c r="Z633" s="151"/>
    </row>
    <row r="634" spans="1:26" ht="14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  <c r="U634" s="151"/>
      <c r="V634" s="151"/>
      <c r="W634" s="151"/>
      <c r="X634" s="151"/>
      <c r="Y634" s="151"/>
      <c r="Z634" s="151"/>
    </row>
    <row r="635" spans="1:26" ht="14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  <c r="U635" s="151"/>
      <c r="V635" s="151"/>
      <c r="W635" s="151"/>
      <c r="X635" s="151"/>
      <c r="Y635" s="151"/>
      <c r="Z635" s="151"/>
    </row>
    <row r="636" spans="1:26" ht="14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  <c r="U636" s="151"/>
      <c r="V636" s="151"/>
      <c r="W636" s="151"/>
      <c r="X636" s="151"/>
      <c r="Y636" s="151"/>
      <c r="Z636" s="151"/>
    </row>
    <row r="637" spans="1:26" ht="14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  <c r="U637" s="151"/>
      <c r="V637" s="151"/>
      <c r="W637" s="151"/>
      <c r="X637" s="151"/>
      <c r="Y637" s="151"/>
      <c r="Z637" s="151"/>
    </row>
    <row r="638" spans="1:26" ht="14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  <c r="U638" s="151"/>
      <c r="V638" s="151"/>
      <c r="W638" s="151"/>
      <c r="X638" s="151"/>
      <c r="Y638" s="151"/>
      <c r="Z638" s="151"/>
    </row>
    <row r="639" spans="1:26" ht="14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</row>
    <row r="640" spans="1:26" ht="14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  <c r="U640" s="151"/>
      <c r="V640" s="151"/>
      <c r="W640" s="151"/>
      <c r="X640" s="151"/>
      <c r="Y640" s="151"/>
      <c r="Z640" s="151"/>
    </row>
    <row r="641" spans="1:26" ht="14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  <c r="U641" s="151"/>
      <c r="V641" s="151"/>
      <c r="W641" s="151"/>
      <c r="X641" s="151"/>
      <c r="Y641" s="151"/>
      <c r="Z641" s="151"/>
    </row>
    <row r="642" spans="1:26" ht="14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  <c r="U642" s="151"/>
      <c r="V642" s="151"/>
      <c r="W642" s="151"/>
      <c r="X642" s="151"/>
      <c r="Y642" s="151"/>
      <c r="Z642" s="151"/>
    </row>
    <row r="643" spans="1:26" ht="14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  <c r="U643" s="151"/>
      <c r="V643" s="151"/>
      <c r="W643" s="151"/>
      <c r="X643" s="151"/>
      <c r="Y643" s="151"/>
      <c r="Z643" s="151"/>
    </row>
    <row r="644" spans="1:26" ht="14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  <c r="U644" s="151"/>
      <c r="V644" s="151"/>
      <c r="W644" s="151"/>
      <c r="X644" s="151"/>
      <c r="Y644" s="151"/>
      <c r="Z644" s="151"/>
    </row>
    <row r="645" spans="1:26" ht="14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  <c r="U645" s="151"/>
      <c r="V645" s="151"/>
      <c r="W645" s="151"/>
      <c r="X645" s="151"/>
      <c r="Y645" s="151"/>
      <c r="Z645" s="151"/>
    </row>
    <row r="646" spans="1:26" ht="14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  <c r="U646" s="151"/>
      <c r="V646" s="151"/>
      <c r="W646" s="151"/>
      <c r="X646" s="151"/>
      <c r="Y646" s="151"/>
      <c r="Z646" s="151"/>
    </row>
    <row r="647" spans="1:26" ht="14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  <c r="U647" s="151"/>
      <c r="V647" s="151"/>
      <c r="W647" s="151"/>
      <c r="X647" s="151"/>
      <c r="Y647" s="151"/>
      <c r="Z647" s="151"/>
    </row>
    <row r="648" spans="1:26" ht="14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  <c r="U648" s="151"/>
      <c r="V648" s="151"/>
      <c r="W648" s="151"/>
      <c r="X648" s="151"/>
      <c r="Y648" s="151"/>
      <c r="Z648" s="151"/>
    </row>
    <row r="649" spans="1:26" ht="14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  <c r="U649" s="151"/>
      <c r="V649" s="151"/>
      <c r="W649" s="151"/>
      <c r="X649" s="151"/>
      <c r="Y649" s="151"/>
      <c r="Z649" s="151"/>
    </row>
    <row r="650" spans="1:26" ht="14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  <c r="U650" s="151"/>
      <c r="V650" s="151"/>
      <c r="W650" s="151"/>
      <c r="X650" s="151"/>
      <c r="Y650" s="151"/>
      <c r="Z650" s="151"/>
    </row>
    <row r="651" spans="1:26" ht="14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  <c r="U651" s="151"/>
      <c r="V651" s="151"/>
      <c r="W651" s="151"/>
      <c r="X651" s="151"/>
      <c r="Y651" s="151"/>
      <c r="Z651" s="151"/>
    </row>
    <row r="652" spans="1:26" ht="14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  <c r="U652" s="151"/>
      <c r="V652" s="151"/>
      <c r="W652" s="151"/>
      <c r="X652" s="151"/>
      <c r="Y652" s="151"/>
      <c r="Z652" s="151"/>
    </row>
    <row r="653" spans="1:26" ht="14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  <c r="U653" s="151"/>
      <c r="V653" s="151"/>
      <c r="W653" s="151"/>
      <c r="X653" s="151"/>
      <c r="Y653" s="151"/>
      <c r="Z653" s="151"/>
    </row>
    <row r="654" spans="1:26" ht="14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  <c r="U654" s="151"/>
      <c r="V654" s="151"/>
      <c r="W654" s="151"/>
      <c r="X654" s="151"/>
      <c r="Y654" s="151"/>
      <c r="Z654" s="151"/>
    </row>
    <row r="655" spans="1:26" ht="14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  <c r="U655" s="151"/>
      <c r="V655" s="151"/>
      <c r="W655" s="151"/>
      <c r="X655" s="151"/>
      <c r="Y655" s="151"/>
      <c r="Z655" s="151"/>
    </row>
    <row r="656" spans="1:26" ht="14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  <c r="U656" s="151"/>
      <c r="V656" s="151"/>
      <c r="W656" s="151"/>
      <c r="X656" s="151"/>
      <c r="Y656" s="151"/>
      <c r="Z656" s="151"/>
    </row>
    <row r="657" spans="1:26" ht="14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  <c r="U657" s="151"/>
      <c r="V657" s="151"/>
      <c r="W657" s="151"/>
      <c r="X657" s="151"/>
      <c r="Y657" s="151"/>
      <c r="Z657" s="151"/>
    </row>
    <row r="658" spans="1:26" ht="14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  <c r="U658" s="151"/>
      <c r="V658" s="151"/>
      <c r="W658" s="151"/>
      <c r="X658" s="151"/>
      <c r="Y658" s="151"/>
      <c r="Z658" s="151"/>
    </row>
    <row r="659" spans="1:26" ht="14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  <c r="U659" s="151"/>
      <c r="V659" s="151"/>
      <c r="W659" s="151"/>
      <c r="X659" s="151"/>
      <c r="Y659" s="151"/>
      <c r="Z659" s="151"/>
    </row>
    <row r="660" spans="1:26" ht="14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  <c r="U660" s="151"/>
      <c r="V660" s="151"/>
      <c r="W660" s="151"/>
      <c r="X660" s="151"/>
      <c r="Y660" s="151"/>
      <c r="Z660" s="151"/>
    </row>
    <row r="661" spans="1:26" ht="14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  <c r="U661" s="151"/>
      <c r="V661" s="151"/>
      <c r="W661" s="151"/>
      <c r="X661" s="151"/>
      <c r="Y661" s="151"/>
      <c r="Z661" s="151"/>
    </row>
    <row r="662" spans="1:26" ht="14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  <c r="U662" s="151"/>
      <c r="V662" s="151"/>
      <c r="W662" s="151"/>
      <c r="X662" s="151"/>
      <c r="Y662" s="151"/>
      <c r="Z662" s="151"/>
    </row>
    <row r="663" spans="1:26" ht="14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  <c r="U663" s="151"/>
      <c r="V663" s="151"/>
      <c r="W663" s="151"/>
      <c r="X663" s="151"/>
      <c r="Y663" s="151"/>
      <c r="Z663" s="151"/>
    </row>
    <row r="664" spans="1:26" ht="14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  <c r="U664" s="151"/>
      <c r="V664" s="151"/>
      <c r="W664" s="151"/>
      <c r="X664" s="151"/>
      <c r="Y664" s="151"/>
      <c r="Z664" s="151"/>
    </row>
    <row r="665" spans="1:26" ht="14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  <c r="U665" s="151"/>
      <c r="V665" s="151"/>
      <c r="W665" s="151"/>
      <c r="X665" s="151"/>
      <c r="Y665" s="151"/>
      <c r="Z665" s="151"/>
    </row>
    <row r="666" spans="1:26" ht="14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  <c r="U666" s="151"/>
      <c r="V666" s="151"/>
      <c r="W666" s="151"/>
      <c r="X666" s="151"/>
      <c r="Y666" s="151"/>
      <c r="Z666" s="151"/>
    </row>
    <row r="667" spans="1:26" ht="14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  <c r="U667" s="151"/>
      <c r="V667" s="151"/>
      <c r="W667" s="151"/>
      <c r="X667" s="151"/>
      <c r="Y667" s="151"/>
      <c r="Z667" s="151"/>
    </row>
    <row r="668" spans="1:26" ht="14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  <c r="U668" s="151"/>
      <c r="V668" s="151"/>
      <c r="W668" s="151"/>
      <c r="X668" s="151"/>
      <c r="Y668" s="151"/>
      <c r="Z668" s="151"/>
    </row>
    <row r="669" spans="1:26" ht="14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  <c r="U669" s="151"/>
      <c r="V669" s="151"/>
      <c r="W669" s="151"/>
      <c r="X669" s="151"/>
      <c r="Y669" s="151"/>
      <c r="Z669" s="151"/>
    </row>
    <row r="670" spans="1:26" ht="14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  <c r="U670" s="151"/>
      <c r="V670" s="151"/>
      <c r="W670" s="151"/>
      <c r="X670" s="151"/>
      <c r="Y670" s="151"/>
      <c r="Z670" s="151"/>
    </row>
    <row r="671" spans="1:26" ht="14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  <c r="U671" s="151"/>
      <c r="V671" s="151"/>
      <c r="W671" s="151"/>
      <c r="X671" s="151"/>
      <c r="Y671" s="151"/>
      <c r="Z671" s="151"/>
    </row>
    <row r="672" spans="1:26" ht="14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  <c r="U672" s="151"/>
      <c r="V672" s="151"/>
      <c r="W672" s="151"/>
      <c r="X672" s="151"/>
      <c r="Y672" s="151"/>
      <c r="Z672" s="151"/>
    </row>
    <row r="673" spans="1:26" ht="14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  <c r="U673" s="151"/>
      <c r="V673" s="151"/>
      <c r="W673" s="151"/>
      <c r="X673" s="151"/>
      <c r="Y673" s="151"/>
      <c r="Z673" s="151"/>
    </row>
    <row r="674" spans="1:26" ht="14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  <c r="U674" s="151"/>
      <c r="V674" s="151"/>
      <c r="W674" s="151"/>
      <c r="X674" s="151"/>
      <c r="Y674" s="151"/>
      <c r="Z674" s="151"/>
    </row>
    <row r="675" spans="1:26" ht="14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  <c r="U675" s="151"/>
      <c r="V675" s="151"/>
      <c r="W675" s="151"/>
      <c r="X675" s="151"/>
      <c r="Y675" s="151"/>
      <c r="Z675" s="151"/>
    </row>
    <row r="676" spans="1:26" ht="14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  <c r="U676" s="151"/>
      <c r="V676" s="151"/>
      <c r="W676" s="151"/>
      <c r="X676" s="151"/>
      <c r="Y676" s="151"/>
      <c r="Z676" s="151"/>
    </row>
    <row r="677" spans="1:26" ht="14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  <c r="U677" s="151"/>
      <c r="V677" s="151"/>
      <c r="W677" s="151"/>
      <c r="X677" s="151"/>
      <c r="Y677" s="151"/>
      <c r="Z677" s="151"/>
    </row>
    <row r="678" spans="1:26" ht="14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  <c r="U678" s="151"/>
      <c r="V678" s="151"/>
      <c r="W678" s="151"/>
      <c r="X678" s="151"/>
      <c r="Y678" s="151"/>
      <c r="Z678" s="151"/>
    </row>
    <row r="679" spans="1:26" ht="14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  <c r="U679" s="151"/>
      <c r="V679" s="151"/>
      <c r="W679" s="151"/>
      <c r="X679" s="151"/>
      <c r="Y679" s="151"/>
      <c r="Z679" s="151"/>
    </row>
    <row r="680" spans="1:26" ht="14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  <c r="U680" s="151"/>
      <c r="V680" s="151"/>
      <c r="W680" s="151"/>
      <c r="X680" s="151"/>
      <c r="Y680" s="151"/>
      <c r="Z680" s="151"/>
    </row>
    <row r="681" spans="1:26" ht="14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  <c r="U681" s="151"/>
      <c r="V681" s="151"/>
      <c r="W681" s="151"/>
      <c r="X681" s="151"/>
      <c r="Y681" s="151"/>
      <c r="Z681" s="151"/>
    </row>
    <row r="682" spans="1:26" ht="14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  <c r="U682" s="151"/>
      <c r="V682" s="151"/>
      <c r="W682" s="151"/>
      <c r="X682" s="151"/>
      <c r="Y682" s="151"/>
      <c r="Z682" s="151"/>
    </row>
    <row r="683" spans="1:26" ht="14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  <c r="U683" s="151"/>
      <c r="V683" s="151"/>
      <c r="W683" s="151"/>
      <c r="X683" s="151"/>
      <c r="Y683" s="151"/>
      <c r="Z683" s="151"/>
    </row>
    <row r="684" spans="1:26" ht="14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  <c r="U684" s="151"/>
      <c r="V684" s="151"/>
      <c r="W684" s="151"/>
      <c r="X684" s="151"/>
      <c r="Y684" s="151"/>
      <c r="Z684" s="151"/>
    </row>
    <row r="685" spans="1:26" ht="14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  <c r="U685" s="151"/>
      <c r="V685" s="151"/>
      <c r="W685" s="151"/>
      <c r="X685" s="151"/>
      <c r="Y685" s="151"/>
      <c r="Z685" s="151"/>
    </row>
    <row r="686" spans="1:26" ht="14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  <c r="U686" s="151"/>
      <c r="V686" s="151"/>
      <c r="W686" s="151"/>
      <c r="X686" s="151"/>
      <c r="Y686" s="151"/>
      <c r="Z686" s="151"/>
    </row>
    <row r="687" spans="1:26" ht="14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  <c r="U687" s="151"/>
      <c r="V687" s="151"/>
      <c r="W687" s="151"/>
      <c r="X687" s="151"/>
      <c r="Y687" s="151"/>
      <c r="Z687" s="151"/>
    </row>
    <row r="688" spans="1:26" ht="14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  <c r="U688" s="151"/>
      <c r="V688" s="151"/>
      <c r="W688" s="151"/>
      <c r="X688" s="151"/>
      <c r="Y688" s="151"/>
      <c r="Z688" s="151"/>
    </row>
    <row r="689" spans="1:26" ht="14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  <c r="U689" s="151"/>
      <c r="V689" s="151"/>
      <c r="W689" s="151"/>
      <c r="X689" s="151"/>
      <c r="Y689" s="151"/>
      <c r="Z689" s="151"/>
    </row>
    <row r="690" spans="1:26" ht="14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  <c r="U690" s="151"/>
      <c r="V690" s="151"/>
      <c r="W690" s="151"/>
      <c r="X690" s="151"/>
      <c r="Y690" s="151"/>
      <c r="Z690" s="151"/>
    </row>
    <row r="691" spans="1:26" ht="14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  <c r="U691" s="151"/>
      <c r="V691" s="151"/>
      <c r="W691" s="151"/>
      <c r="X691" s="151"/>
      <c r="Y691" s="151"/>
      <c r="Z691" s="151"/>
    </row>
    <row r="692" spans="1:26" ht="14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  <c r="U692" s="151"/>
      <c r="V692" s="151"/>
      <c r="W692" s="151"/>
      <c r="X692" s="151"/>
      <c r="Y692" s="151"/>
      <c r="Z692" s="151"/>
    </row>
    <row r="693" spans="1:26" ht="14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  <c r="U693" s="151"/>
      <c r="V693" s="151"/>
      <c r="W693" s="151"/>
      <c r="X693" s="151"/>
      <c r="Y693" s="151"/>
      <c r="Z693" s="151"/>
    </row>
    <row r="694" spans="1:26" ht="14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</row>
    <row r="695" spans="1:26" ht="14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  <c r="U695" s="151"/>
      <c r="V695" s="151"/>
      <c r="W695" s="151"/>
      <c r="X695" s="151"/>
      <c r="Y695" s="151"/>
      <c r="Z695" s="151"/>
    </row>
    <row r="696" spans="1:26" ht="14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  <c r="U696" s="151"/>
      <c r="V696" s="151"/>
      <c r="W696" s="151"/>
      <c r="X696" s="151"/>
      <c r="Y696" s="151"/>
      <c r="Z696" s="151"/>
    </row>
    <row r="697" spans="1:26" ht="14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  <c r="U697" s="151"/>
      <c r="V697" s="151"/>
      <c r="W697" s="151"/>
      <c r="X697" s="151"/>
      <c r="Y697" s="151"/>
      <c r="Z697" s="151"/>
    </row>
    <row r="698" spans="1:26" ht="14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  <c r="U698" s="151"/>
      <c r="V698" s="151"/>
      <c r="W698" s="151"/>
      <c r="X698" s="151"/>
      <c r="Y698" s="151"/>
      <c r="Z698" s="151"/>
    </row>
    <row r="699" spans="1:26" ht="14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  <c r="U699" s="151"/>
      <c r="V699" s="151"/>
      <c r="W699" s="151"/>
      <c r="X699" s="151"/>
      <c r="Y699" s="151"/>
      <c r="Z699" s="151"/>
    </row>
    <row r="700" spans="1:26" ht="14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  <c r="U700" s="151"/>
      <c r="V700" s="151"/>
      <c r="W700" s="151"/>
      <c r="X700" s="151"/>
      <c r="Y700" s="151"/>
      <c r="Z700" s="151"/>
    </row>
    <row r="701" spans="1:26" ht="14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  <c r="U701" s="151"/>
      <c r="V701" s="151"/>
      <c r="W701" s="151"/>
      <c r="X701" s="151"/>
      <c r="Y701" s="151"/>
      <c r="Z701" s="151"/>
    </row>
    <row r="702" spans="1:26" ht="14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  <c r="U702" s="151"/>
      <c r="V702" s="151"/>
      <c r="W702" s="151"/>
      <c r="X702" s="151"/>
      <c r="Y702" s="151"/>
      <c r="Z702" s="151"/>
    </row>
    <row r="703" spans="1:26" ht="14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  <c r="U703" s="151"/>
      <c r="V703" s="151"/>
      <c r="W703" s="151"/>
      <c r="X703" s="151"/>
      <c r="Y703" s="151"/>
      <c r="Z703" s="151"/>
    </row>
    <row r="704" spans="1:26" ht="14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  <c r="U704" s="151"/>
      <c r="V704" s="151"/>
      <c r="W704" s="151"/>
      <c r="X704" s="151"/>
      <c r="Y704" s="151"/>
      <c r="Z704" s="151"/>
    </row>
    <row r="705" spans="1:26" ht="14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  <c r="U705" s="151"/>
      <c r="V705" s="151"/>
      <c r="W705" s="151"/>
      <c r="X705" s="151"/>
      <c r="Y705" s="151"/>
      <c r="Z705" s="151"/>
    </row>
    <row r="706" spans="1:26" ht="14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  <c r="U706" s="151"/>
      <c r="V706" s="151"/>
      <c r="W706" s="151"/>
      <c r="X706" s="151"/>
      <c r="Y706" s="151"/>
      <c r="Z706" s="151"/>
    </row>
    <row r="707" spans="1:26" ht="14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  <c r="U707" s="151"/>
      <c r="V707" s="151"/>
      <c r="W707" s="151"/>
      <c r="X707" s="151"/>
      <c r="Y707" s="151"/>
      <c r="Z707" s="151"/>
    </row>
    <row r="708" spans="1:26" ht="14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  <c r="U708" s="151"/>
      <c r="V708" s="151"/>
      <c r="W708" s="151"/>
      <c r="X708" s="151"/>
      <c r="Y708" s="151"/>
      <c r="Z708" s="151"/>
    </row>
    <row r="709" spans="1:26" ht="14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  <c r="U709" s="151"/>
      <c r="V709" s="151"/>
      <c r="W709" s="151"/>
      <c r="X709" s="151"/>
      <c r="Y709" s="151"/>
      <c r="Z709" s="151"/>
    </row>
    <row r="710" spans="1:26" ht="14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  <c r="U710" s="151"/>
      <c r="V710" s="151"/>
      <c r="W710" s="151"/>
      <c r="X710" s="151"/>
      <c r="Y710" s="151"/>
      <c r="Z710" s="151"/>
    </row>
    <row r="711" spans="1:26" ht="14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  <c r="U711" s="151"/>
      <c r="V711" s="151"/>
      <c r="W711" s="151"/>
      <c r="X711" s="151"/>
      <c r="Y711" s="151"/>
      <c r="Z711" s="151"/>
    </row>
    <row r="712" spans="1:26" ht="14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  <c r="U712" s="151"/>
      <c r="V712" s="151"/>
      <c r="W712" s="151"/>
      <c r="X712" s="151"/>
      <c r="Y712" s="151"/>
      <c r="Z712" s="151"/>
    </row>
    <row r="713" spans="1:26" ht="14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  <c r="U713" s="151"/>
      <c r="V713" s="151"/>
      <c r="W713" s="151"/>
      <c r="X713" s="151"/>
      <c r="Y713" s="151"/>
      <c r="Z713" s="151"/>
    </row>
    <row r="714" spans="1:26" ht="14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  <c r="U714" s="151"/>
      <c r="V714" s="151"/>
      <c r="W714" s="151"/>
      <c r="X714" s="151"/>
      <c r="Y714" s="151"/>
      <c r="Z714" s="151"/>
    </row>
    <row r="715" spans="1:26" ht="14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  <c r="U715" s="151"/>
      <c r="V715" s="151"/>
      <c r="W715" s="151"/>
      <c r="X715" s="151"/>
      <c r="Y715" s="151"/>
      <c r="Z715" s="151"/>
    </row>
    <row r="716" spans="1:26" ht="14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  <c r="U716" s="151"/>
      <c r="V716" s="151"/>
      <c r="W716" s="151"/>
      <c r="X716" s="151"/>
      <c r="Y716" s="151"/>
      <c r="Z716" s="151"/>
    </row>
    <row r="717" spans="1:26" ht="14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  <c r="U717" s="151"/>
      <c r="V717" s="151"/>
      <c r="W717" s="151"/>
      <c r="X717" s="151"/>
      <c r="Y717" s="151"/>
      <c r="Z717" s="151"/>
    </row>
    <row r="718" spans="1:26" ht="14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  <c r="U718" s="151"/>
      <c r="V718" s="151"/>
      <c r="W718" s="151"/>
      <c r="X718" s="151"/>
      <c r="Y718" s="151"/>
      <c r="Z718" s="151"/>
    </row>
    <row r="719" spans="1:26" ht="14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  <c r="U719" s="151"/>
      <c r="V719" s="151"/>
      <c r="W719" s="151"/>
      <c r="X719" s="151"/>
      <c r="Y719" s="151"/>
      <c r="Z719" s="151"/>
    </row>
    <row r="720" spans="1:26" ht="14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  <c r="U720" s="151"/>
      <c r="V720" s="151"/>
      <c r="W720" s="151"/>
      <c r="X720" s="151"/>
      <c r="Y720" s="151"/>
      <c r="Z720" s="151"/>
    </row>
    <row r="721" spans="1:26" ht="14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</row>
    <row r="722" spans="1:26" ht="14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  <c r="U722" s="151"/>
      <c r="V722" s="151"/>
      <c r="W722" s="151"/>
      <c r="X722" s="151"/>
      <c r="Y722" s="151"/>
      <c r="Z722" s="151"/>
    </row>
    <row r="723" spans="1:26" ht="14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  <c r="U723" s="151"/>
      <c r="V723" s="151"/>
      <c r="W723" s="151"/>
      <c r="X723" s="151"/>
      <c r="Y723" s="151"/>
      <c r="Z723" s="151"/>
    </row>
    <row r="724" spans="1:26" ht="14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  <c r="U724" s="151"/>
      <c r="V724" s="151"/>
      <c r="W724" s="151"/>
      <c r="X724" s="151"/>
      <c r="Y724" s="151"/>
      <c r="Z724" s="151"/>
    </row>
    <row r="725" spans="1:26" ht="14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  <c r="U725" s="151"/>
      <c r="V725" s="151"/>
      <c r="W725" s="151"/>
      <c r="X725" s="151"/>
      <c r="Y725" s="151"/>
      <c r="Z725" s="151"/>
    </row>
    <row r="726" spans="1:26" ht="14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  <c r="U726" s="151"/>
      <c r="V726" s="151"/>
      <c r="W726" s="151"/>
      <c r="X726" s="151"/>
      <c r="Y726" s="151"/>
      <c r="Z726" s="151"/>
    </row>
    <row r="727" spans="1:26" ht="14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  <c r="U727" s="151"/>
      <c r="V727" s="151"/>
      <c r="W727" s="151"/>
      <c r="X727" s="151"/>
      <c r="Y727" s="151"/>
      <c r="Z727" s="151"/>
    </row>
    <row r="728" spans="1:26" ht="14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  <c r="U728" s="151"/>
      <c r="V728" s="151"/>
      <c r="W728" s="151"/>
      <c r="X728" s="151"/>
      <c r="Y728" s="151"/>
      <c r="Z728" s="151"/>
    </row>
    <row r="729" spans="1:26" ht="14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  <c r="U729" s="151"/>
      <c r="V729" s="151"/>
      <c r="W729" s="151"/>
      <c r="X729" s="151"/>
      <c r="Y729" s="151"/>
      <c r="Z729" s="151"/>
    </row>
    <row r="730" spans="1:26" ht="14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  <c r="U730" s="151"/>
      <c r="V730" s="151"/>
      <c r="W730" s="151"/>
      <c r="X730" s="151"/>
      <c r="Y730" s="151"/>
      <c r="Z730" s="151"/>
    </row>
    <row r="731" spans="1:26" ht="14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  <c r="U731" s="151"/>
      <c r="V731" s="151"/>
      <c r="W731" s="151"/>
      <c r="X731" s="151"/>
      <c r="Y731" s="151"/>
      <c r="Z731" s="151"/>
    </row>
    <row r="732" spans="1:26" ht="14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  <c r="U732" s="151"/>
      <c r="V732" s="151"/>
      <c r="W732" s="151"/>
      <c r="X732" s="151"/>
      <c r="Y732" s="151"/>
      <c r="Z732" s="151"/>
    </row>
    <row r="733" spans="1:26" ht="14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  <c r="U733" s="151"/>
      <c r="V733" s="151"/>
      <c r="W733" s="151"/>
      <c r="X733" s="151"/>
      <c r="Y733" s="151"/>
      <c r="Z733" s="151"/>
    </row>
    <row r="734" spans="1:26" ht="14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  <c r="U734" s="151"/>
      <c r="V734" s="151"/>
      <c r="W734" s="151"/>
      <c r="X734" s="151"/>
      <c r="Y734" s="151"/>
      <c r="Z734" s="151"/>
    </row>
    <row r="735" spans="1:26" ht="14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  <c r="U735" s="151"/>
      <c r="V735" s="151"/>
      <c r="W735" s="151"/>
      <c r="X735" s="151"/>
      <c r="Y735" s="151"/>
      <c r="Z735" s="151"/>
    </row>
    <row r="736" spans="1:26" ht="14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  <c r="U736" s="151"/>
      <c r="V736" s="151"/>
      <c r="W736" s="151"/>
      <c r="X736" s="151"/>
      <c r="Y736" s="151"/>
      <c r="Z736" s="151"/>
    </row>
    <row r="737" spans="1:26" ht="14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  <c r="U737" s="151"/>
      <c r="V737" s="151"/>
      <c r="W737" s="151"/>
      <c r="X737" s="151"/>
      <c r="Y737" s="151"/>
      <c r="Z737" s="151"/>
    </row>
    <row r="738" spans="1:26" ht="14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  <c r="U738" s="151"/>
      <c r="V738" s="151"/>
      <c r="W738" s="151"/>
      <c r="X738" s="151"/>
      <c r="Y738" s="151"/>
      <c r="Z738" s="151"/>
    </row>
    <row r="739" spans="1:26" ht="14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  <c r="U739" s="151"/>
      <c r="V739" s="151"/>
      <c r="W739" s="151"/>
      <c r="X739" s="151"/>
      <c r="Y739" s="151"/>
      <c r="Z739" s="151"/>
    </row>
    <row r="740" spans="1:26" ht="14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  <c r="U740" s="151"/>
      <c r="V740" s="151"/>
      <c r="W740" s="151"/>
      <c r="X740" s="151"/>
      <c r="Y740" s="151"/>
      <c r="Z740" s="151"/>
    </row>
    <row r="741" spans="1:26" ht="14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  <c r="U741" s="151"/>
      <c r="V741" s="151"/>
      <c r="W741" s="151"/>
      <c r="X741" s="151"/>
      <c r="Y741" s="151"/>
      <c r="Z741" s="151"/>
    </row>
    <row r="742" spans="1:26" ht="14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  <c r="U742" s="151"/>
      <c r="V742" s="151"/>
      <c r="W742" s="151"/>
      <c r="X742" s="151"/>
      <c r="Y742" s="151"/>
      <c r="Z742" s="151"/>
    </row>
    <row r="743" spans="1:26" ht="14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  <c r="U743" s="151"/>
      <c r="V743" s="151"/>
      <c r="W743" s="151"/>
      <c r="X743" s="151"/>
      <c r="Y743" s="151"/>
      <c r="Z743" s="151"/>
    </row>
    <row r="744" spans="1:26" ht="14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  <c r="U744" s="151"/>
      <c r="V744" s="151"/>
      <c r="W744" s="151"/>
      <c r="X744" s="151"/>
      <c r="Y744" s="151"/>
      <c r="Z744" s="151"/>
    </row>
    <row r="745" spans="1:26" ht="14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  <c r="U745" s="151"/>
      <c r="V745" s="151"/>
      <c r="W745" s="151"/>
      <c r="X745" s="151"/>
      <c r="Y745" s="151"/>
      <c r="Z745" s="151"/>
    </row>
    <row r="746" spans="1:26" ht="14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  <c r="U746" s="151"/>
      <c r="V746" s="151"/>
      <c r="W746" s="151"/>
      <c r="X746" s="151"/>
      <c r="Y746" s="151"/>
      <c r="Z746" s="151"/>
    </row>
    <row r="747" spans="1:26" ht="14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  <c r="U747" s="151"/>
      <c r="V747" s="151"/>
      <c r="W747" s="151"/>
      <c r="X747" s="151"/>
      <c r="Y747" s="151"/>
      <c r="Z747" s="151"/>
    </row>
    <row r="748" spans="1:26" ht="14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</row>
    <row r="749" spans="1:26" ht="14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  <c r="U749" s="151"/>
      <c r="V749" s="151"/>
      <c r="W749" s="151"/>
      <c r="X749" s="151"/>
      <c r="Y749" s="151"/>
      <c r="Z749" s="151"/>
    </row>
    <row r="750" spans="1:26" ht="14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  <c r="U750" s="151"/>
      <c r="V750" s="151"/>
      <c r="W750" s="151"/>
      <c r="X750" s="151"/>
      <c r="Y750" s="151"/>
      <c r="Z750" s="151"/>
    </row>
    <row r="751" spans="1:26" ht="14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  <c r="U751" s="151"/>
      <c r="V751" s="151"/>
      <c r="W751" s="151"/>
      <c r="X751" s="151"/>
      <c r="Y751" s="151"/>
      <c r="Z751" s="151"/>
    </row>
    <row r="752" spans="1:26" ht="14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  <c r="U752" s="151"/>
      <c r="V752" s="151"/>
      <c r="W752" s="151"/>
      <c r="X752" s="151"/>
      <c r="Y752" s="151"/>
      <c r="Z752" s="151"/>
    </row>
    <row r="753" spans="1:26" ht="14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  <c r="U753" s="151"/>
      <c r="V753" s="151"/>
      <c r="W753" s="151"/>
      <c r="X753" s="151"/>
      <c r="Y753" s="151"/>
      <c r="Z753" s="151"/>
    </row>
    <row r="754" spans="1:26" ht="14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  <c r="U754" s="151"/>
      <c r="V754" s="151"/>
      <c r="W754" s="151"/>
      <c r="X754" s="151"/>
      <c r="Y754" s="151"/>
      <c r="Z754" s="151"/>
    </row>
    <row r="755" spans="1:26" ht="14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  <c r="U755" s="151"/>
      <c r="V755" s="151"/>
      <c r="W755" s="151"/>
      <c r="X755" s="151"/>
      <c r="Y755" s="151"/>
      <c r="Z755" s="151"/>
    </row>
    <row r="756" spans="1:26" ht="14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  <c r="U756" s="151"/>
      <c r="V756" s="151"/>
      <c r="W756" s="151"/>
      <c r="X756" s="151"/>
      <c r="Y756" s="151"/>
      <c r="Z756" s="151"/>
    </row>
    <row r="757" spans="1:26" ht="14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  <c r="U757" s="151"/>
      <c r="V757" s="151"/>
      <c r="W757" s="151"/>
      <c r="X757" s="151"/>
      <c r="Y757" s="151"/>
      <c r="Z757" s="151"/>
    </row>
    <row r="758" spans="1:26" ht="14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  <c r="U758" s="151"/>
      <c r="V758" s="151"/>
      <c r="W758" s="151"/>
      <c r="X758" s="151"/>
      <c r="Y758" s="151"/>
      <c r="Z758" s="151"/>
    </row>
    <row r="759" spans="1:26" ht="14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  <c r="U759" s="151"/>
      <c r="V759" s="151"/>
      <c r="W759" s="151"/>
      <c r="X759" s="151"/>
      <c r="Y759" s="151"/>
      <c r="Z759" s="151"/>
    </row>
    <row r="760" spans="1:26" ht="14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  <c r="U760" s="151"/>
      <c r="V760" s="151"/>
      <c r="W760" s="151"/>
      <c r="X760" s="151"/>
      <c r="Y760" s="151"/>
      <c r="Z760" s="151"/>
    </row>
    <row r="761" spans="1:26" ht="14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  <c r="U761" s="151"/>
      <c r="V761" s="151"/>
      <c r="W761" s="151"/>
      <c r="X761" s="151"/>
      <c r="Y761" s="151"/>
      <c r="Z761" s="151"/>
    </row>
    <row r="762" spans="1:26" ht="14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  <c r="U762" s="151"/>
      <c r="V762" s="151"/>
      <c r="W762" s="151"/>
      <c r="X762" s="151"/>
      <c r="Y762" s="151"/>
      <c r="Z762" s="151"/>
    </row>
    <row r="763" spans="1:26" ht="14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  <c r="U763" s="151"/>
      <c r="V763" s="151"/>
      <c r="W763" s="151"/>
      <c r="X763" s="151"/>
      <c r="Y763" s="151"/>
      <c r="Z763" s="151"/>
    </row>
    <row r="764" spans="1:26" ht="14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  <c r="U764" s="151"/>
      <c r="V764" s="151"/>
      <c r="W764" s="151"/>
      <c r="X764" s="151"/>
      <c r="Y764" s="151"/>
      <c r="Z764" s="151"/>
    </row>
    <row r="765" spans="1:26" ht="14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  <c r="U765" s="151"/>
      <c r="V765" s="151"/>
      <c r="W765" s="151"/>
      <c r="X765" s="151"/>
      <c r="Y765" s="151"/>
      <c r="Z765" s="151"/>
    </row>
    <row r="766" spans="1:26" ht="14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  <c r="U766" s="151"/>
      <c r="V766" s="151"/>
      <c r="W766" s="151"/>
      <c r="X766" s="151"/>
      <c r="Y766" s="151"/>
      <c r="Z766" s="151"/>
    </row>
    <row r="767" spans="1:26" ht="14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  <c r="U767" s="151"/>
      <c r="V767" s="151"/>
      <c r="W767" s="151"/>
      <c r="X767" s="151"/>
      <c r="Y767" s="151"/>
      <c r="Z767" s="151"/>
    </row>
    <row r="768" spans="1:26" ht="14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  <c r="U768" s="151"/>
      <c r="V768" s="151"/>
      <c r="W768" s="151"/>
      <c r="X768" s="151"/>
      <c r="Y768" s="151"/>
      <c r="Z768" s="151"/>
    </row>
    <row r="769" spans="1:26" ht="14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  <c r="U769" s="151"/>
      <c r="V769" s="151"/>
      <c r="W769" s="151"/>
      <c r="X769" s="151"/>
      <c r="Y769" s="151"/>
      <c r="Z769" s="151"/>
    </row>
    <row r="770" spans="1:26" ht="14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  <c r="U770" s="151"/>
      <c r="V770" s="151"/>
      <c r="W770" s="151"/>
      <c r="X770" s="151"/>
      <c r="Y770" s="151"/>
      <c r="Z770" s="151"/>
    </row>
    <row r="771" spans="1:26" ht="14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  <c r="U771" s="151"/>
      <c r="V771" s="151"/>
      <c r="W771" s="151"/>
      <c r="X771" s="151"/>
      <c r="Y771" s="151"/>
      <c r="Z771" s="151"/>
    </row>
    <row r="772" spans="1:26" ht="14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  <c r="U772" s="151"/>
      <c r="V772" s="151"/>
      <c r="W772" s="151"/>
      <c r="X772" s="151"/>
      <c r="Y772" s="151"/>
      <c r="Z772" s="151"/>
    </row>
    <row r="773" spans="1:26" ht="14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  <c r="U773" s="151"/>
      <c r="V773" s="151"/>
      <c r="W773" s="151"/>
      <c r="X773" s="151"/>
      <c r="Y773" s="151"/>
      <c r="Z773" s="151"/>
    </row>
    <row r="774" spans="1:26" ht="14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  <c r="U774" s="151"/>
      <c r="V774" s="151"/>
      <c r="W774" s="151"/>
      <c r="X774" s="151"/>
      <c r="Y774" s="151"/>
      <c r="Z774" s="151"/>
    </row>
    <row r="775" spans="1:26" ht="14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  <c r="U775" s="151"/>
      <c r="V775" s="151"/>
      <c r="W775" s="151"/>
      <c r="X775" s="151"/>
      <c r="Y775" s="151"/>
      <c r="Z775" s="151"/>
    </row>
    <row r="776" spans="1:26" ht="14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  <c r="U776" s="151"/>
      <c r="V776" s="151"/>
      <c r="W776" s="151"/>
      <c r="X776" s="151"/>
      <c r="Y776" s="151"/>
      <c r="Z776" s="151"/>
    </row>
    <row r="777" spans="1:26" ht="14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  <c r="U777" s="151"/>
      <c r="V777" s="151"/>
      <c r="W777" s="151"/>
      <c r="X777" s="151"/>
      <c r="Y777" s="151"/>
      <c r="Z777" s="151"/>
    </row>
    <row r="778" spans="1:26" ht="14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  <c r="U778" s="151"/>
      <c r="V778" s="151"/>
      <c r="W778" s="151"/>
      <c r="X778" s="151"/>
      <c r="Y778" s="151"/>
      <c r="Z778" s="151"/>
    </row>
    <row r="779" spans="1:26" ht="14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  <c r="U779" s="151"/>
      <c r="V779" s="151"/>
      <c r="W779" s="151"/>
      <c r="X779" s="151"/>
      <c r="Y779" s="151"/>
      <c r="Z779" s="151"/>
    </row>
    <row r="780" spans="1:26" ht="14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  <c r="U780" s="151"/>
      <c r="V780" s="151"/>
      <c r="W780" s="151"/>
      <c r="X780" s="151"/>
      <c r="Y780" s="151"/>
      <c r="Z780" s="151"/>
    </row>
    <row r="781" spans="1:26" ht="14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  <c r="U781" s="151"/>
      <c r="V781" s="151"/>
      <c r="W781" s="151"/>
      <c r="X781" s="151"/>
      <c r="Y781" s="151"/>
      <c r="Z781" s="151"/>
    </row>
    <row r="782" spans="1:26" ht="14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  <c r="U782" s="151"/>
      <c r="V782" s="151"/>
      <c r="W782" s="151"/>
      <c r="X782" s="151"/>
      <c r="Y782" s="151"/>
      <c r="Z782" s="151"/>
    </row>
    <row r="783" spans="1:26" ht="14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  <c r="U783" s="151"/>
      <c r="V783" s="151"/>
      <c r="W783" s="151"/>
      <c r="X783" s="151"/>
      <c r="Y783" s="151"/>
      <c r="Z783" s="151"/>
    </row>
    <row r="784" spans="1:26" ht="14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  <c r="U784" s="151"/>
      <c r="V784" s="151"/>
      <c r="W784" s="151"/>
      <c r="X784" s="151"/>
      <c r="Y784" s="151"/>
      <c r="Z784" s="151"/>
    </row>
    <row r="785" spans="1:26" ht="14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  <c r="U785" s="151"/>
      <c r="V785" s="151"/>
      <c r="W785" s="151"/>
      <c r="X785" s="151"/>
      <c r="Y785" s="151"/>
      <c r="Z785" s="151"/>
    </row>
    <row r="786" spans="1:26" ht="14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  <c r="U786" s="151"/>
      <c r="V786" s="151"/>
      <c r="W786" s="151"/>
      <c r="X786" s="151"/>
      <c r="Y786" s="151"/>
      <c r="Z786" s="151"/>
    </row>
    <row r="787" spans="1:26" ht="14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  <c r="U787" s="151"/>
      <c r="V787" s="151"/>
      <c r="W787" s="151"/>
      <c r="X787" s="151"/>
      <c r="Y787" s="151"/>
      <c r="Z787" s="151"/>
    </row>
    <row r="788" spans="1:26" ht="14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  <c r="U788" s="151"/>
      <c r="V788" s="151"/>
      <c r="W788" s="151"/>
      <c r="X788" s="151"/>
      <c r="Y788" s="151"/>
      <c r="Z788" s="151"/>
    </row>
    <row r="789" spans="1:26" ht="14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  <c r="U789" s="151"/>
      <c r="V789" s="151"/>
      <c r="W789" s="151"/>
      <c r="X789" s="151"/>
      <c r="Y789" s="151"/>
      <c r="Z789" s="151"/>
    </row>
    <row r="790" spans="1:26" ht="14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  <c r="U790" s="151"/>
      <c r="V790" s="151"/>
      <c r="W790" s="151"/>
      <c r="X790" s="151"/>
      <c r="Y790" s="151"/>
      <c r="Z790" s="151"/>
    </row>
    <row r="791" spans="1:26" ht="14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  <c r="U791" s="151"/>
      <c r="V791" s="151"/>
      <c r="W791" s="151"/>
      <c r="X791" s="151"/>
      <c r="Y791" s="151"/>
      <c r="Z791" s="151"/>
    </row>
    <row r="792" spans="1:26" ht="14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  <c r="U792" s="151"/>
      <c r="V792" s="151"/>
      <c r="W792" s="151"/>
      <c r="X792" s="151"/>
      <c r="Y792" s="151"/>
      <c r="Z792" s="151"/>
    </row>
    <row r="793" spans="1:26" ht="14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  <c r="U793" s="151"/>
      <c r="V793" s="151"/>
      <c r="W793" s="151"/>
      <c r="X793" s="151"/>
      <c r="Y793" s="151"/>
      <c r="Z793" s="151"/>
    </row>
    <row r="794" spans="1:26" ht="14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  <c r="U794" s="151"/>
      <c r="V794" s="151"/>
      <c r="W794" s="151"/>
      <c r="X794" s="151"/>
      <c r="Y794" s="151"/>
      <c r="Z794" s="151"/>
    </row>
    <row r="795" spans="1:26" ht="14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  <c r="U795" s="151"/>
      <c r="V795" s="151"/>
      <c r="W795" s="151"/>
      <c r="X795" s="151"/>
      <c r="Y795" s="151"/>
      <c r="Z795" s="151"/>
    </row>
    <row r="796" spans="1:26" ht="14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  <c r="U796" s="151"/>
      <c r="V796" s="151"/>
      <c r="W796" s="151"/>
      <c r="X796" s="151"/>
      <c r="Y796" s="151"/>
      <c r="Z796" s="151"/>
    </row>
    <row r="797" spans="1:26" ht="14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  <c r="U797" s="151"/>
      <c r="V797" s="151"/>
      <c r="W797" s="151"/>
      <c r="X797" s="151"/>
      <c r="Y797" s="151"/>
      <c r="Z797" s="151"/>
    </row>
    <row r="798" spans="1:26" ht="14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  <c r="U798" s="151"/>
      <c r="V798" s="151"/>
      <c r="W798" s="151"/>
      <c r="X798" s="151"/>
      <c r="Y798" s="151"/>
      <c r="Z798" s="151"/>
    </row>
    <row r="799" spans="1:26" ht="14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  <c r="U799" s="151"/>
      <c r="V799" s="151"/>
      <c r="W799" s="151"/>
      <c r="X799" s="151"/>
      <c r="Y799" s="151"/>
      <c r="Z799" s="151"/>
    </row>
    <row r="800" spans="1:26" ht="14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  <c r="U800" s="151"/>
      <c r="V800" s="151"/>
      <c r="W800" s="151"/>
      <c r="X800" s="151"/>
      <c r="Y800" s="151"/>
      <c r="Z800" s="151"/>
    </row>
    <row r="801" spans="1:26" ht="14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  <c r="U801" s="151"/>
      <c r="V801" s="151"/>
      <c r="W801" s="151"/>
      <c r="X801" s="151"/>
      <c r="Y801" s="151"/>
      <c r="Z801" s="151"/>
    </row>
    <row r="802" spans="1:26" ht="14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  <c r="U802" s="151"/>
      <c r="V802" s="151"/>
      <c r="W802" s="151"/>
      <c r="X802" s="151"/>
      <c r="Y802" s="151"/>
      <c r="Z802" s="151"/>
    </row>
    <row r="803" spans="1:26" ht="14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  <c r="U803" s="151"/>
      <c r="V803" s="151"/>
      <c r="W803" s="151"/>
      <c r="X803" s="151"/>
      <c r="Y803" s="151"/>
      <c r="Z803" s="151"/>
    </row>
    <row r="804" spans="1:26" ht="14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  <c r="U804" s="151"/>
      <c r="V804" s="151"/>
      <c r="W804" s="151"/>
      <c r="X804" s="151"/>
      <c r="Y804" s="151"/>
      <c r="Z804" s="151"/>
    </row>
    <row r="805" spans="1:26" ht="14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  <c r="U805" s="151"/>
      <c r="V805" s="151"/>
      <c r="W805" s="151"/>
      <c r="X805" s="151"/>
      <c r="Y805" s="151"/>
      <c r="Z805" s="151"/>
    </row>
    <row r="806" spans="1:26" ht="14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  <c r="U806" s="151"/>
      <c r="V806" s="151"/>
      <c r="W806" s="151"/>
      <c r="X806" s="151"/>
      <c r="Y806" s="151"/>
      <c r="Z806" s="151"/>
    </row>
    <row r="807" spans="1:26" ht="14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  <c r="U807" s="151"/>
      <c r="V807" s="151"/>
      <c r="W807" s="151"/>
      <c r="X807" s="151"/>
      <c r="Y807" s="151"/>
      <c r="Z807" s="151"/>
    </row>
    <row r="808" spans="1:26" ht="14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  <c r="U808" s="151"/>
      <c r="V808" s="151"/>
      <c r="W808" s="151"/>
      <c r="X808" s="151"/>
      <c r="Y808" s="151"/>
      <c r="Z808" s="151"/>
    </row>
    <row r="809" spans="1:26" ht="14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  <c r="U809" s="151"/>
      <c r="V809" s="151"/>
      <c r="W809" s="151"/>
      <c r="X809" s="151"/>
      <c r="Y809" s="151"/>
      <c r="Z809" s="151"/>
    </row>
    <row r="810" spans="1:26" ht="14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  <c r="U810" s="151"/>
      <c r="V810" s="151"/>
      <c r="W810" s="151"/>
      <c r="X810" s="151"/>
      <c r="Y810" s="151"/>
      <c r="Z810" s="151"/>
    </row>
    <row r="811" spans="1:26" ht="14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  <c r="U811" s="151"/>
      <c r="V811" s="151"/>
      <c r="W811" s="151"/>
      <c r="X811" s="151"/>
      <c r="Y811" s="151"/>
      <c r="Z811" s="151"/>
    </row>
    <row r="812" spans="1:26" ht="14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  <c r="U812" s="151"/>
      <c r="V812" s="151"/>
      <c r="W812" s="151"/>
      <c r="X812" s="151"/>
      <c r="Y812" s="151"/>
      <c r="Z812" s="151"/>
    </row>
    <row r="813" spans="1:26" ht="14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  <c r="U813" s="151"/>
      <c r="V813" s="151"/>
      <c r="W813" s="151"/>
      <c r="X813" s="151"/>
      <c r="Y813" s="151"/>
      <c r="Z813" s="151"/>
    </row>
    <row r="814" spans="1:26" ht="14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  <c r="U814" s="151"/>
      <c r="V814" s="151"/>
      <c r="W814" s="151"/>
      <c r="X814" s="151"/>
      <c r="Y814" s="151"/>
      <c r="Z814" s="151"/>
    </row>
    <row r="815" spans="1:26" ht="14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  <c r="U815" s="151"/>
      <c r="V815" s="151"/>
      <c r="W815" s="151"/>
      <c r="X815" s="151"/>
      <c r="Y815" s="151"/>
      <c r="Z815" s="151"/>
    </row>
    <row r="816" spans="1:26" ht="14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  <c r="U816" s="151"/>
      <c r="V816" s="151"/>
      <c r="W816" s="151"/>
      <c r="X816" s="151"/>
      <c r="Y816" s="151"/>
      <c r="Z816" s="151"/>
    </row>
    <row r="817" spans="1:26" ht="14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  <c r="U817" s="151"/>
      <c r="V817" s="151"/>
      <c r="W817" s="151"/>
      <c r="X817" s="151"/>
      <c r="Y817" s="151"/>
      <c r="Z817" s="151"/>
    </row>
    <row r="818" spans="1:26" ht="14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  <c r="U818" s="151"/>
      <c r="V818" s="151"/>
      <c r="W818" s="151"/>
      <c r="X818" s="151"/>
      <c r="Y818" s="151"/>
      <c r="Z818" s="151"/>
    </row>
    <row r="819" spans="1:26" ht="14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  <c r="U819" s="151"/>
      <c r="V819" s="151"/>
      <c r="W819" s="151"/>
      <c r="X819" s="151"/>
      <c r="Y819" s="151"/>
      <c r="Z819" s="151"/>
    </row>
    <row r="820" spans="1:26" ht="14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  <c r="U820" s="151"/>
      <c r="V820" s="151"/>
      <c r="W820" s="151"/>
      <c r="X820" s="151"/>
      <c r="Y820" s="151"/>
      <c r="Z820" s="151"/>
    </row>
    <row r="821" spans="1:26" ht="14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  <c r="U821" s="151"/>
      <c r="V821" s="151"/>
      <c r="W821" s="151"/>
      <c r="X821" s="151"/>
      <c r="Y821" s="151"/>
      <c r="Z821" s="151"/>
    </row>
    <row r="822" spans="1:26" ht="14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  <c r="U822" s="151"/>
      <c r="V822" s="151"/>
      <c r="W822" s="151"/>
      <c r="X822" s="151"/>
      <c r="Y822" s="151"/>
      <c r="Z822" s="151"/>
    </row>
    <row r="823" spans="1:26" ht="14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  <c r="U823" s="151"/>
      <c r="V823" s="151"/>
      <c r="W823" s="151"/>
      <c r="X823" s="151"/>
      <c r="Y823" s="151"/>
      <c r="Z823" s="151"/>
    </row>
    <row r="824" spans="1:26" ht="14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  <c r="U824" s="151"/>
      <c r="V824" s="151"/>
      <c r="W824" s="151"/>
      <c r="X824" s="151"/>
      <c r="Y824" s="151"/>
      <c r="Z824" s="151"/>
    </row>
    <row r="825" spans="1:26" ht="14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  <c r="U825" s="151"/>
      <c r="V825" s="151"/>
      <c r="W825" s="151"/>
      <c r="X825" s="151"/>
      <c r="Y825" s="151"/>
      <c r="Z825" s="151"/>
    </row>
    <row r="826" spans="1:26" ht="14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  <c r="U826" s="151"/>
      <c r="V826" s="151"/>
      <c r="W826" s="151"/>
      <c r="X826" s="151"/>
      <c r="Y826" s="151"/>
      <c r="Z826" s="151"/>
    </row>
    <row r="827" spans="1:26" ht="14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  <c r="U827" s="151"/>
      <c r="V827" s="151"/>
      <c r="W827" s="151"/>
      <c r="X827" s="151"/>
      <c r="Y827" s="151"/>
      <c r="Z827" s="151"/>
    </row>
    <row r="828" spans="1:26" ht="14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  <c r="U828" s="151"/>
      <c r="V828" s="151"/>
      <c r="W828" s="151"/>
      <c r="X828" s="151"/>
      <c r="Y828" s="151"/>
      <c r="Z828" s="151"/>
    </row>
    <row r="829" spans="1:26" ht="14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  <c r="U829" s="151"/>
      <c r="V829" s="151"/>
      <c r="W829" s="151"/>
      <c r="X829" s="151"/>
      <c r="Y829" s="151"/>
      <c r="Z829" s="151"/>
    </row>
    <row r="830" spans="1:26" ht="14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  <c r="U830" s="151"/>
      <c r="V830" s="151"/>
      <c r="W830" s="151"/>
      <c r="X830" s="151"/>
      <c r="Y830" s="151"/>
      <c r="Z830" s="151"/>
    </row>
    <row r="831" spans="1:26" ht="14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  <c r="U831" s="151"/>
      <c r="V831" s="151"/>
      <c r="W831" s="151"/>
      <c r="X831" s="151"/>
      <c r="Y831" s="151"/>
      <c r="Z831" s="151"/>
    </row>
    <row r="832" spans="1:26" ht="14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  <c r="U832" s="151"/>
      <c r="V832" s="151"/>
      <c r="W832" s="151"/>
      <c r="X832" s="151"/>
      <c r="Y832" s="151"/>
      <c r="Z832" s="151"/>
    </row>
    <row r="833" spans="1:26" ht="14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  <c r="U833" s="151"/>
      <c r="V833" s="151"/>
      <c r="W833" s="151"/>
      <c r="X833" s="151"/>
      <c r="Y833" s="151"/>
      <c r="Z833" s="151"/>
    </row>
    <row r="834" spans="1:26" ht="14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  <c r="U834" s="151"/>
      <c r="V834" s="151"/>
      <c r="W834" s="151"/>
      <c r="X834" s="151"/>
      <c r="Y834" s="151"/>
      <c r="Z834" s="151"/>
    </row>
    <row r="835" spans="1:26" ht="14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  <c r="U835" s="151"/>
      <c r="V835" s="151"/>
      <c r="W835" s="151"/>
      <c r="X835" s="151"/>
      <c r="Y835" s="151"/>
      <c r="Z835" s="151"/>
    </row>
    <row r="836" spans="1:26" ht="14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  <c r="U836" s="151"/>
      <c r="V836" s="151"/>
      <c r="W836" s="151"/>
      <c r="X836" s="151"/>
      <c r="Y836" s="151"/>
      <c r="Z836" s="151"/>
    </row>
    <row r="837" spans="1:26" ht="14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  <c r="U837" s="151"/>
      <c r="V837" s="151"/>
      <c r="W837" s="151"/>
      <c r="X837" s="151"/>
      <c r="Y837" s="151"/>
      <c r="Z837" s="151"/>
    </row>
    <row r="838" spans="1:26" ht="14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  <c r="U838" s="151"/>
      <c r="V838" s="151"/>
      <c r="W838" s="151"/>
      <c r="X838" s="151"/>
      <c r="Y838" s="151"/>
      <c r="Z838" s="151"/>
    </row>
    <row r="839" spans="1:26" ht="14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  <c r="U839" s="151"/>
      <c r="V839" s="151"/>
      <c r="W839" s="151"/>
      <c r="X839" s="151"/>
      <c r="Y839" s="151"/>
      <c r="Z839" s="151"/>
    </row>
    <row r="840" spans="1:26" ht="14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  <c r="U840" s="151"/>
      <c r="V840" s="151"/>
      <c r="W840" s="151"/>
      <c r="X840" s="151"/>
      <c r="Y840" s="151"/>
      <c r="Z840" s="151"/>
    </row>
    <row r="841" spans="1:26" ht="14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  <c r="U841" s="151"/>
      <c r="V841" s="151"/>
      <c r="W841" s="151"/>
      <c r="X841" s="151"/>
      <c r="Y841" s="151"/>
      <c r="Z841" s="151"/>
    </row>
    <row r="842" spans="1:26" ht="14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  <c r="U842" s="151"/>
      <c r="V842" s="151"/>
      <c r="W842" s="151"/>
      <c r="X842" s="151"/>
      <c r="Y842" s="151"/>
      <c r="Z842" s="151"/>
    </row>
    <row r="843" spans="1:26" ht="14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  <c r="U843" s="151"/>
      <c r="V843" s="151"/>
      <c r="W843" s="151"/>
      <c r="X843" s="151"/>
      <c r="Y843" s="151"/>
      <c r="Z843" s="151"/>
    </row>
    <row r="844" spans="1:26" ht="14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  <c r="U844" s="151"/>
      <c r="V844" s="151"/>
      <c r="W844" s="151"/>
      <c r="X844" s="151"/>
      <c r="Y844" s="151"/>
      <c r="Z844" s="151"/>
    </row>
    <row r="845" spans="1:26" ht="14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  <c r="U845" s="151"/>
      <c r="V845" s="151"/>
      <c r="W845" s="151"/>
      <c r="X845" s="151"/>
      <c r="Y845" s="151"/>
      <c r="Z845" s="151"/>
    </row>
    <row r="846" spans="1:26" ht="14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  <c r="U846" s="151"/>
      <c r="V846" s="151"/>
      <c r="W846" s="151"/>
      <c r="X846" s="151"/>
      <c r="Y846" s="151"/>
      <c r="Z846" s="151"/>
    </row>
    <row r="847" spans="1:26" ht="14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  <c r="U847" s="151"/>
      <c r="V847" s="151"/>
      <c r="W847" s="151"/>
      <c r="X847" s="151"/>
      <c r="Y847" s="151"/>
      <c r="Z847" s="151"/>
    </row>
    <row r="848" spans="1:26" ht="14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  <c r="U848" s="151"/>
      <c r="V848" s="151"/>
      <c r="W848" s="151"/>
      <c r="X848" s="151"/>
      <c r="Y848" s="151"/>
      <c r="Z848" s="151"/>
    </row>
    <row r="849" spans="1:26" ht="14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  <c r="U849" s="151"/>
      <c r="V849" s="151"/>
      <c r="W849" s="151"/>
      <c r="X849" s="151"/>
      <c r="Y849" s="151"/>
      <c r="Z849" s="151"/>
    </row>
    <row r="850" spans="1:26" ht="14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  <c r="U850" s="151"/>
      <c r="V850" s="151"/>
      <c r="W850" s="151"/>
      <c r="X850" s="151"/>
      <c r="Y850" s="151"/>
      <c r="Z850" s="151"/>
    </row>
    <row r="851" spans="1:26" ht="14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  <c r="U851" s="151"/>
      <c r="V851" s="151"/>
      <c r="W851" s="151"/>
      <c r="X851" s="151"/>
      <c r="Y851" s="151"/>
      <c r="Z851" s="151"/>
    </row>
    <row r="852" spans="1:26" ht="14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  <c r="U852" s="151"/>
      <c r="V852" s="151"/>
      <c r="W852" s="151"/>
      <c r="X852" s="151"/>
      <c r="Y852" s="151"/>
      <c r="Z852" s="151"/>
    </row>
    <row r="853" spans="1:26" ht="14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  <c r="U853" s="151"/>
      <c r="V853" s="151"/>
      <c r="W853" s="151"/>
      <c r="X853" s="151"/>
      <c r="Y853" s="151"/>
      <c r="Z853" s="151"/>
    </row>
    <row r="854" spans="1:26" ht="14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  <c r="U854" s="151"/>
      <c r="V854" s="151"/>
      <c r="W854" s="151"/>
      <c r="X854" s="151"/>
      <c r="Y854" s="151"/>
      <c r="Z854" s="151"/>
    </row>
    <row r="855" spans="1:26" ht="14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  <c r="U855" s="151"/>
      <c r="V855" s="151"/>
      <c r="W855" s="151"/>
      <c r="X855" s="151"/>
      <c r="Y855" s="151"/>
      <c r="Z855" s="151"/>
    </row>
    <row r="856" spans="1:26" ht="14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  <c r="U856" s="151"/>
      <c r="V856" s="151"/>
      <c r="W856" s="151"/>
      <c r="X856" s="151"/>
      <c r="Y856" s="151"/>
      <c r="Z856" s="151"/>
    </row>
    <row r="857" spans="1:26" ht="14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  <c r="U857" s="151"/>
      <c r="V857" s="151"/>
      <c r="W857" s="151"/>
      <c r="X857" s="151"/>
      <c r="Y857" s="151"/>
      <c r="Z857" s="151"/>
    </row>
    <row r="858" spans="1:26" ht="14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  <c r="U858" s="151"/>
      <c r="V858" s="151"/>
      <c r="W858" s="151"/>
      <c r="X858" s="151"/>
      <c r="Y858" s="151"/>
      <c r="Z858" s="151"/>
    </row>
    <row r="859" spans="1:26" ht="14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  <c r="U859" s="151"/>
      <c r="V859" s="151"/>
      <c r="W859" s="151"/>
      <c r="X859" s="151"/>
      <c r="Y859" s="151"/>
      <c r="Z859" s="151"/>
    </row>
    <row r="860" spans="1:26" ht="14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  <c r="U860" s="151"/>
      <c r="V860" s="151"/>
      <c r="W860" s="151"/>
      <c r="X860" s="151"/>
      <c r="Y860" s="151"/>
      <c r="Z860" s="151"/>
    </row>
    <row r="861" spans="1:26" ht="14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  <c r="U861" s="151"/>
      <c r="V861" s="151"/>
      <c r="W861" s="151"/>
      <c r="X861" s="151"/>
      <c r="Y861" s="151"/>
      <c r="Z861" s="151"/>
    </row>
    <row r="862" spans="1:26" ht="14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  <c r="U862" s="151"/>
      <c r="V862" s="151"/>
      <c r="W862" s="151"/>
      <c r="X862" s="151"/>
      <c r="Y862" s="151"/>
      <c r="Z862" s="151"/>
    </row>
    <row r="863" spans="1:26" ht="14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  <c r="U863" s="151"/>
      <c r="V863" s="151"/>
      <c r="W863" s="151"/>
      <c r="X863" s="151"/>
      <c r="Y863" s="151"/>
      <c r="Z863" s="151"/>
    </row>
    <row r="864" spans="1:26" ht="14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  <c r="U864" s="151"/>
      <c r="V864" s="151"/>
      <c r="W864" s="151"/>
      <c r="X864" s="151"/>
      <c r="Y864" s="151"/>
      <c r="Z864" s="151"/>
    </row>
    <row r="865" spans="1:26" ht="14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  <c r="U865" s="151"/>
      <c r="V865" s="151"/>
      <c r="W865" s="151"/>
      <c r="X865" s="151"/>
      <c r="Y865" s="151"/>
      <c r="Z865" s="151"/>
    </row>
    <row r="866" spans="1:26" ht="14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  <c r="U866" s="151"/>
      <c r="V866" s="151"/>
      <c r="W866" s="151"/>
      <c r="X866" s="151"/>
      <c r="Y866" s="151"/>
      <c r="Z866" s="151"/>
    </row>
    <row r="867" spans="1:26" ht="14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  <c r="U867" s="151"/>
      <c r="V867" s="151"/>
      <c r="W867" s="151"/>
      <c r="X867" s="151"/>
      <c r="Y867" s="151"/>
      <c r="Z867" s="151"/>
    </row>
    <row r="868" spans="1:26" ht="14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  <c r="U868" s="151"/>
      <c r="V868" s="151"/>
      <c r="W868" s="151"/>
      <c r="X868" s="151"/>
      <c r="Y868" s="151"/>
      <c r="Z868" s="151"/>
    </row>
    <row r="869" spans="1:26" ht="14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  <c r="U869" s="151"/>
      <c r="V869" s="151"/>
      <c r="W869" s="151"/>
      <c r="X869" s="151"/>
      <c r="Y869" s="151"/>
      <c r="Z869" s="151"/>
    </row>
    <row r="870" spans="1:26" ht="14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  <c r="U870" s="151"/>
      <c r="V870" s="151"/>
      <c r="W870" s="151"/>
      <c r="X870" s="151"/>
      <c r="Y870" s="151"/>
      <c r="Z870" s="151"/>
    </row>
    <row r="871" spans="1:26" ht="14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  <c r="U871" s="151"/>
      <c r="V871" s="151"/>
      <c r="W871" s="151"/>
      <c r="X871" s="151"/>
      <c r="Y871" s="151"/>
      <c r="Z871" s="151"/>
    </row>
    <row r="872" spans="1:26" ht="14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  <c r="U872" s="151"/>
      <c r="V872" s="151"/>
      <c r="W872" s="151"/>
      <c r="X872" s="151"/>
      <c r="Y872" s="151"/>
      <c r="Z872" s="151"/>
    </row>
    <row r="873" spans="1:26" ht="14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  <c r="U873" s="151"/>
      <c r="V873" s="151"/>
      <c r="W873" s="151"/>
      <c r="X873" s="151"/>
      <c r="Y873" s="151"/>
      <c r="Z873" s="151"/>
    </row>
    <row r="874" spans="1:26" ht="14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  <c r="U874" s="151"/>
      <c r="V874" s="151"/>
      <c r="W874" s="151"/>
      <c r="X874" s="151"/>
      <c r="Y874" s="151"/>
      <c r="Z874" s="151"/>
    </row>
    <row r="875" spans="1:26" ht="14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  <c r="U875" s="151"/>
      <c r="V875" s="151"/>
      <c r="W875" s="151"/>
      <c r="X875" s="151"/>
      <c r="Y875" s="151"/>
      <c r="Z875" s="151"/>
    </row>
    <row r="876" spans="1:26" ht="14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  <c r="U876" s="151"/>
      <c r="V876" s="151"/>
      <c r="W876" s="151"/>
      <c r="X876" s="151"/>
      <c r="Y876" s="151"/>
      <c r="Z876" s="151"/>
    </row>
    <row r="877" spans="1:26" ht="14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  <c r="U877" s="151"/>
      <c r="V877" s="151"/>
      <c r="W877" s="151"/>
      <c r="X877" s="151"/>
      <c r="Y877" s="151"/>
      <c r="Z877" s="151"/>
    </row>
    <row r="878" spans="1:26" ht="14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  <c r="U878" s="151"/>
      <c r="V878" s="151"/>
      <c r="W878" s="151"/>
      <c r="X878" s="151"/>
      <c r="Y878" s="151"/>
      <c r="Z878" s="151"/>
    </row>
    <row r="879" spans="1:26" ht="14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  <c r="U879" s="151"/>
      <c r="V879" s="151"/>
      <c r="W879" s="151"/>
      <c r="X879" s="151"/>
      <c r="Y879" s="151"/>
      <c r="Z879" s="151"/>
    </row>
    <row r="880" spans="1:26" ht="14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  <c r="U880" s="151"/>
      <c r="V880" s="151"/>
      <c r="W880" s="151"/>
      <c r="X880" s="151"/>
      <c r="Y880" s="151"/>
      <c r="Z880" s="151"/>
    </row>
    <row r="881" spans="1:26" ht="14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  <c r="U881" s="151"/>
      <c r="V881" s="151"/>
      <c r="W881" s="151"/>
      <c r="X881" s="151"/>
      <c r="Y881" s="151"/>
      <c r="Z881" s="151"/>
    </row>
    <row r="882" spans="1:26" ht="14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  <c r="U882" s="151"/>
      <c r="V882" s="151"/>
      <c r="W882" s="151"/>
      <c r="X882" s="151"/>
      <c r="Y882" s="151"/>
      <c r="Z882" s="151"/>
    </row>
    <row r="883" spans="1:26" ht="14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  <c r="U883" s="151"/>
      <c r="V883" s="151"/>
      <c r="W883" s="151"/>
      <c r="X883" s="151"/>
      <c r="Y883" s="151"/>
      <c r="Z883" s="151"/>
    </row>
    <row r="884" spans="1:26" ht="14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  <c r="U884" s="151"/>
      <c r="V884" s="151"/>
      <c r="W884" s="151"/>
      <c r="X884" s="151"/>
      <c r="Y884" s="151"/>
      <c r="Z884" s="151"/>
    </row>
    <row r="885" spans="1:26" ht="14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  <c r="U885" s="151"/>
      <c r="V885" s="151"/>
      <c r="W885" s="151"/>
      <c r="X885" s="151"/>
      <c r="Y885" s="151"/>
      <c r="Z885" s="151"/>
    </row>
    <row r="886" spans="1:26" ht="14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  <c r="U886" s="151"/>
      <c r="V886" s="151"/>
      <c r="W886" s="151"/>
      <c r="X886" s="151"/>
      <c r="Y886" s="151"/>
      <c r="Z886" s="151"/>
    </row>
    <row r="887" spans="1:26" ht="14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  <c r="U887" s="151"/>
      <c r="V887" s="151"/>
      <c r="W887" s="151"/>
      <c r="X887" s="151"/>
      <c r="Y887" s="151"/>
      <c r="Z887" s="151"/>
    </row>
    <row r="888" spans="1:26" ht="14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  <c r="U888" s="151"/>
      <c r="V888" s="151"/>
      <c r="W888" s="151"/>
      <c r="X888" s="151"/>
      <c r="Y888" s="151"/>
      <c r="Z888" s="151"/>
    </row>
    <row r="889" spans="1:26" ht="14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  <c r="U889" s="151"/>
      <c r="V889" s="151"/>
      <c r="W889" s="151"/>
      <c r="X889" s="151"/>
      <c r="Y889" s="151"/>
      <c r="Z889" s="151"/>
    </row>
    <row r="890" spans="1:26" ht="14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  <c r="U890" s="151"/>
      <c r="V890" s="151"/>
      <c r="W890" s="151"/>
      <c r="X890" s="151"/>
      <c r="Y890" s="151"/>
      <c r="Z890" s="151"/>
    </row>
    <row r="891" spans="1:26" ht="14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  <c r="U891" s="151"/>
      <c r="V891" s="151"/>
      <c r="W891" s="151"/>
      <c r="X891" s="151"/>
      <c r="Y891" s="151"/>
      <c r="Z891" s="151"/>
    </row>
    <row r="892" spans="1:26" ht="14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  <c r="U892" s="151"/>
      <c r="V892" s="151"/>
      <c r="W892" s="151"/>
      <c r="X892" s="151"/>
      <c r="Y892" s="151"/>
      <c r="Z892" s="151"/>
    </row>
    <row r="893" spans="1:26" ht="14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  <c r="U893" s="151"/>
      <c r="V893" s="151"/>
      <c r="W893" s="151"/>
      <c r="X893" s="151"/>
      <c r="Y893" s="151"/>
      <c r="Z893" s="151"/>
    </row>
    <row r="894" spans="1:26" ht="14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  <c r="U894" s="151"/>
      <c r="V894" s="151"/>
      <c r="W894" s="151"/>
      <c r="X894" s="151"/>
      <c r="Y894" s="151"/>
      <c r="Z894" s="151"/>
    </row>
    <row r="895" spans="1:26" ht="14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  <c r="U895" s="151"/>
      <c r="V895" s="151"/>
      <c r="W895" s="151"/>
      <c r="X895" s="151"/>
      <c r="Y895" s="151"/>
      <c r="Z895" s="151"/>
    </row>
    <row r="896" spans="1:26" ht="14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  <c r="U896" s="151"/>
      <c r="V896" s="151"/>
      <c r="W896" s="151"/>
      <c r="X896" s="151"/>
      <c r="Y896" s="151"/>
      <c r="Z896" s="151"/>
    </row>
    <row r="897" spans="1:26" ht="14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  <c r="U897" s="151"/>
      <c r="V897" s="151"/>
      <c r="W897" s="151"/>
      <c r="X897" s="151"/>
      <c r="Y897" s="151"/>
      <c r="Z897" s="151"/>
    </row>
    <row r="898" spans="1:26" ht="14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  <c r="U898" s="151"/>
      <c r="V898" s="151"/>
      <c r="W898" s="151"/>
      <c r="X898" s="151"/>
      <c r="Y898" s="151"/>
      <c r="Z898" s="151"/>
    </row>
    <row r="899" spans="1:26" ht="14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  <c r="U899" s="151"/>
      <c r="V899" s="151"/>
      <c r="W899" s="151"/>
      <c r="X899" s="151"/>
      <c r="Y899" s="151"/>
      <c r="Z899" s="151"/>
    </row>
    <row r="900" spans="1:26" ht="14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  <c r="U900" s="151"/>
      <c r="V900" s="151"/>
      <c r="W900" s="151"/>
      <c r="X900" s="151"/>
      <c r="Y900" s="151"/>
      <c r="Z900" s="151"/>
    </row>
    <row r="901" spans="1:26" ht="14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  <c r="U901" s="151"/>
      <c r="V901" s="151"/>
      <c r="W901" s="151"/>
      <c r="X901" s="151"/>
      <c r="Y901" s="151"/>
      <c r="Z901" s="151"/>
    </row>
    <row r="902" spans="1:26" ht="14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  <c r="U902" s="151"/>
      <c r="V902" s="151"/>
      <c r="W902" s="151"/>
      <c r="X902" s="151"/>
      <c r="Y902" s="151"/>
      <c r="Z902" s="151"/>
    </row>
    <row r="903" spans="1:26" ht="14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  <c r="U903" s="151"/>
      <c r="V903" s="151"/>
      <c r="W903" s="151"/>
      <c r="X903" s="151"/>
      <c r="Y903" s="151"/>
      <c r="Z903" s="151"/>
    </row>
    <row r="904" spans="1:26" ht="14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  <c r="U904" s="151"/>
      <c r="V904" s="151"/>
      <c r="W904" s="151"/>
      <c r="X904" s="151"/>
      <c r="Y904" s="151"/>
      <c r="Z904" s="151"/>
    </row>
    <row r="905" spans="1:26" ht="14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  <c r="U905" s="151"/>
      <c r="V905" s="151"/>
      <c r="W905" s="151"/>
      <c r="X905" s="151"/>
      <c r="Y905" s="151"/>
      <c r="Z905" s="151"/>
    </row>
    <row r="906" spans="1:26" ht="14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  <c r="U906" s="151"/>
      <c r="V906" s="151"/>
      <c r="W906" s="151"/>
      <c r="X906" s="151"/>
      <c r="Y906" s="151"/>
      <c r="Z906" s="151"/>
    </row>
    <row r="907" spans="1:26" ht="14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  <c r="U907" s="151"/>
      <c r="V907" s="151"/>
      <c r="W907" s="151"/>
      <c r="X907" s="151"/>
      <c r="Y907" s="151"/>
      <c r="Z907" s="151"/>
    </row>
    <row r="908" spans="1:26" ht="14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  <c r="U908" s="151"/>
      <c r="V908" s="151"/>
      <c r="W908" s="151"/>
      <c r="X908" s="151"/>
      <c r="Y908" s="151"/>
      <c r="Z908" s="151"/>
    </row>
    <row r="909" spans="1:26" ht="14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  <c r="U909" s="151"/>
      <c r="V909" s="151"/>
      <c r="W909" s="151"/>
      <c r="X909" s="151"/>
      <c r="Y909" s="151"/>
      <c r="Z909" s="151"/>
    </row>
    <row r="910" spans="1:26" ht="14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  <c r="U910" s="151"/>
      <c r="V910" s="151"/>
      <c r="W910" s="151"/>
      <c r="X910" s="151"/>
      <c r="Y910" s="151"/>
      <c r="Z910" s="151"/>
    </row>
    <row r="911" spans="1:26" ht="14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  <c r="U911" s="151"/>
      <c r="V911" s="151"/>
      <c r="W911" s="151"/>
      <c r="X911" s="151"/>
      <c r="Y911" s="151"/>
      <c r="Z911" s="151"/>
    </row>
    <row r="912" spans="1:26" ht="14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  <c r="U912" s="151"/>
      <c r="V912" s="151"/>
      <c r="W912" s="151"/>
      <c r="X912" s="151"/>
      <c r="Y912" s="151"/>
      <c r="Z912" s="151"/>
    </row>
    <row r="913" spans="1:26" ht="14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  <c r="U913" s="151"/>
      <c r="V913" s="151"/>
      <c r="W913" s="151"/>
      <c r="X913" s="151"/>
      <c r="Y913" s="151"/>
      <c r="Z913" s="151"/>
    </row>
    <row r="914" spans="1:26" ht="14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  <c r="U914" s="151"/>
      <c r="V914" s="151"/>
      <c r="W914" s="151"/>
      <c r="X914" s="151"/>
      <c r="Y914" s="151"/>
      <c r="Z914" s="151"/>
    </row>
    <row r="915" spans="1:26" ht="14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  <c r="U915" s="151"/>
      <c r="V915" s="151"/>
      <c r="W915" s="151"/>
      <c r="X915" s="151"/>
      <c r="Y915" s="151"/>
      <c r="Z915" s="151"/>
    </row>
    <row r="916" spans="1:26" ht="14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  <c r="U916" s="151"/>
      <c r="V916" s="151"/>
      <c r="W916" s="151"/>
      <c r="X916" s="151"/>
      <c r="Y916" s="151"/>
      <c r="Z916" s="151"/>
    </row>
    <row r="917" spans="1:26" ht="14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  <c r="U917" s="151"/>
      <c r="V917" s="151"/>
      <c r="W917" s="151"/>
      <c r="X917" s="151"/>
      <c r="Y917" s="151"/>
      <c r="Z917" s="151"/>
    </row>
    <row r="918" spans="1:26" ht="14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  <c r="U918" s="151"/>
      <c r="V918" s="151"/>
      <c r="W918" s="151"/>
      <c r="X918" s="151"/>
      <c r="Y918" s="151"/>
      <c r="Z918" s="151"/>
    </row>
    <row r="919" spans="1:26" ht="14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  <c r="U919" s="151"/>
      <c r="V919" s="151"/>
      <c r="W919" s="151"/>
      <c r="X919" s="151"/>
      <c r="Y919" s="151"/>
      <c r="Z919" s="151"/>
    </row>
    <row r="920" spans="1:26" ht="14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  <c r="U920" s="151"/>
      <c r="V920" s="151"/>
      <c r="W920" s="151"/>
      <c r="X920" s="151"/>
      <c r="Y920" s="151"/>
      <c r="Z920" s="151"/>
    </row>
    <row r="921" spans="1:26" ht="14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  <c r="U921" s="151"/>
      <c r="V921" s="151"/>
      <c r="W921" s="151"/>
      <c r="X921" s="151"/>
      <c r="Y921" s="151"/>
      <c r="Z921" s="151"/>
    </row>
    <row r="922" spans="1:26" ht="14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  <c r="U922" s="151"/>
      <c r="V922" s="151"/>
      <c r="W922" s="151"/>
      <c r="X922" s="151"/>
      <c r="Y922" s="151"/>
      <c r="Z922" s="151"/>
    </row>
    <row r="923" spans="1:26" ht="14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  <c r="U923" s="151"/>
      <c r="V923" s="151"/>
      <c r="W923" s="151"/>
      <c r="X923" s="151"/>
      <c r="Y923" s="151"/>
      <c r="Z923" s="151"/>
    </row>
    <row r="924" spans="1:26" ht="14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  <c r="U924" s="151"/>
      <c r="V924" s="151"/>
      <c r="W924" s="151"/>
      <c r="X924" s="151"/>
      <c r="Y924" s="151"/>
      <c r="Z924" s="151"/>
    </row>
    <row r="925" spans="1:26" ht="14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  <c r="U925" s="151"/>
      <c r="V925" s="151"/>
      <c r="W925" s="151"/>
      <c r="X925" s="151"/>
      <c r="Y925" s="151"/>
      <c r="Z925" s="151"/>
    </row>
    <row r="926" spans="1:26" ht="14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  <c r="U926" s="151"/>
      <c r="V926" s="151"/>
      <c r="W926" s="151"/>
      <c r="X926" s="151"/>
      <c r="Y926" s="151"/>
      <c r="Z926" s="151"/>
    </row>
    <row r="927" spans="1:26" ht="14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  <c r="U927" s="151"/>
      <c r="V927" s="151"/>
      <c r="W927" s="151"/>
      <c r="X927" s="151"/>
      <c r="Y927" s="151"/>
      <c r="Z927" s="151"/>
    </row>
    <row r="928" spans="1:26" ht="14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  <c r="U928" s="151"/>
      <c r="V928" s="151"/>
      <c r="W928" s="151"/>
      <c r="X928" s="151"/>
      <c r="Y928" s="151"/>
      <c r="Z928" s="151"/>
    </row>
    <row r="929" spans="1:26" ht="14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  <c r="U929" s="151"/>
      <c r="V929" s="151"/>
      <c r="W929" s="151"/>
      <c r="X929" s="151"/>
      <c r="Y929" s="151"/>
      <c r="Z929" s="151"/>
    </row>
    <row r="930" spans="1:26" ht="14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  <c r="U930" s="151"/>
      <c r="V930" s="151"/>
      <c r="W930" s="151"/>
      <c r="X930" s="151"/>
      <c r="Y930" s="151"/>
      <c r="Z930" s="151"/>
    </row>
    <row r="931" spans="1:26" ht="14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  <c r="U931" s="151"/>
      <c r="V931" s="151"/>
      <c r="W931" s="151"/>
      <c r="X931" s="151"/>
      <c r="Y931" s="151"/>
      <c r="Z931" s="151"/>
    </row>
    <row r="932" spans="1:26" ht="14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  <c r="U932" s="151"/>
      <c r="V932" s="151"/>
      <c r="W932" s="151"/>
      <c r="X932" s="151"/>
      <c r="Y932" s="151"/>
      <c r="Z932" s="151"/>
    </row>
    <row r="933" spans="1:26" ht="14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  <c r="U933" s="151"/>
      <c r="V933" s="151"/>
      <c r="W933" s="151"/>
      <c r="X933" s="151"/>
      <c r="Y933" s="151"/>
      <c r="Z933" s="151"/>
    </row>
    <row r="934" spans="1:26" ht="14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  <c r="U934" s="151"/>
      <c r="V934" s="151"/>
      <c r="W934" s="151"/>
      <c r="X934" s="151"/>
      <c r="Y934" s="151"/>
      <c r="Z934" s="151"/>
    </row>
    <row r="935" spans="1:26" ht="14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  <c r="U935" s="151"/>
      <c r="V935" s="151"/>
      <c r="W935" s="151"/>
      <c r="X935" s="151"/>
      <c r="Y935" s="151"/>
      <c r="Z935" s="151"/>
    </row>
    <row r="936" spans="1:26" ht="14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  <c r="U936" s="151"/>
      <c r="V936" s="151"/>
      <c r="W936" s="151"/>
      <c r="X936" s="151"/>
      <c r="Y936" s="151"/>
      <c r="Z936" s="151"/>
    </row>
    <row r="937" spans="1:26" ht="14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  <c r="U937" s="151"/>
      <c r="V937" s="151"/>
      <c r="W937" s="151"/>
      <c r="X937" s="151"/>
      <c r="Y937" s="151"/>
      <c r="Z937" s="151"/>
    </row>
    <row r="938" spans="1:26" ht="14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  <c r="U938" s="151"/>
      <c r="V938" s="151"/>
      <c r="W938" s="151"/>
      <c r="X938" s="151"/>
      <c r="Y938" s="151"/>
      <c r="Z938" s="151"/>
    </row>
    <row r="939" spans="1:26" ht="14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  <c r="U939" s="151"/>
      <c r="V939" s="151"/>
      <c r="W939" s="151"/>
      <c r="X939" s="151"/>
      <c r="Y939" s="151"/>
      <c r="Z939" s="151"/>
    </row>
    <row r="940" spans="1:26" ht="14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  <c r="U940" s="151"/>
      <c r="V940" s="151"/>
      <c r="W940" s="151"/>
      <c r="X940" s="151"/>
      <c r="Y940" s="151"/>
      <c r="Z940" s="151"/>
    </row>
    <row r="941" spans="1:26" ht="14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  <c r="U941" s="151"/>
      <c r="V941" s="151"/>
      <c r="W941" s="151"/>
      <c r="X941" s="151"/>
      <c r="Y941" s="151"/>
      <c r="Z941" s="151"/>
    </row>
    <row r="942" spans="1:26" ht="14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  <c r="U942" s="151"/>
      <c r="V942" s="151"/>
      <c r="W942" s="151"/>
      <c r="X942" s="151"/>
      <c r="Y942" s="151"/>
      <c r="Z942" s="151"/>
    </row>
    <row r="943" spans="1:26" ht="14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  <c r="U943" s="151"/>
      <c r="V943" s="151"/>
      <c r="W943" s="151"/>
      <c r="X943" s="151"/>
      <c r="Y943" s="151"/>
      <c r="Z943" s="151"/>
    </row>
    <row r="944" spans="1:26" ht="14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  <c r="U944" s="151"/>
      <c r="V944" s="151"/>
      <c r="W944" s="151"/>
      <c r="X944" s="151"/>
      <c r="Y944" s="151"/>
      <c r="Z944" s="151"/>
    </row>
    <row r="945" spans="1:26" ht="14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  <c r="U945" s="151"/>
      <c r="V945" s="151"/>
      <c r="W945" s="151"/>
      <c r="X945" s="151"/>
      <c r="Y945" s="151"/>
      <c r="Z945" s="151"/>
    </row>
    <row r="946" spans="1:26" ht="14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  <c r="U946" s="151"/>
      <c r="V946" s="151"/>
      <c r="W946" s="151"/>
      <c r="X946" s="151"/>
      <c r="Y946" s="151"/>
      <c r="Z946" s="151"/>
    </row>
    <row r="947" spans="1:26" ht="14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  <c r="U947" s="151"/>
      <c r="V947" s="151"/>
      <c r="W947" s="151"/>
      <c r="X947" s="151"/>
      <c r="Y947" s="151"/>
      <c r="Z947" s="151"/>
    </row>
    <row r="948" spans="1:26" ht="14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  <c r="U948" s="151"/>
      <c r="V948" s="151"/>
      <c r="W948" s="151"/>
      <c r="X948" s="151"/>
      <c r="Y948" s="151"/>
      <c r="Z948" s="151"/>
    </row>
    <row r="949" spans="1:26" ht="14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  <c r="U949" s="151"/>
      <c r="V949" s="151"/>
      <c r="W949" s="151"/>
      <c r="X949" s="151"/>
      <c r="Y949" s="151"/>
      <c r="Z949" s="151"/>
    </row>
    <row r="950" spans="1:26" ht="14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  <c r="U950" s="151"/>
      <c r="V950" s="151"/>
      <c r="W950" s="151"/>
      <c r="X950" s="151"/>
      <c r="Y950" s="151"/>
      <c r="Z950" s="151"/>
    </row>
    <row r="951" spans="1:26" ht="14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  <c r="U951" s="151"/>
      <c r="V951" s="151"/>
      <c r="W951" s="151"/>
      <c r="X951" s="151"/>
      <c r="Y951" s="151"/>
      <c r="Z951" s="151"/>
    </row>
    <row r="952" spans="1:26" ht="14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  <c r="U952" s="151"/>
      <c r="V952" s="151"/>
      <c r="W952" s="151"/>
      <c r="X952" s="151"/>
      <c r="Y952" s="151"/>
      <c r="Z952" s="151"/>
    </row>
    <row r="953" spans="1:26" ht="14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  <c r="U953" s="151"/>
      <c r="V953" s="151"/>
      <c r="W953" s="151"/>
      <c r="X953" s="151"/>
      <c r="Y953" s="151"/>
      <c r="Z953" s="151"/>
    </row>
    <row r="954" spans="1:26" ht="14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  <c r="U954" s="151"/>
      <c r="V954" s="151"/>
      <c r="W954" s="151"/>
      <c r="X954" s="151"/>
      <c r="Y954" s="151"/>
      <c r="Z954" s="151"/>
    </row>
    <row r="955" spans="1:26" ht="14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  <c r="U955" s="151"/>
      <c r="V955" s="151"/>
      <c r="W955" s="151"/>
      <c r="X955" s="151"/>
      <c r="Y955" s="151"/>
      <c r="Z955" s="151"/>
    </row>
    <row r="956" spans="1:26" ht="14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  <c r="U956" s="151"/>
      <c r="V956" s="151"/>
      <c r="W956" s="151"/>
      <c r="X956" s="151"/>
      <c r="Y956" s="151"/>
      <c r="Z956" s="151"/>
    </row>
    <row r="957" spans="1:26" ht="14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  <c r="U957" s="151"/>
      <c r="V957" s="151"/>
      <c r="W957" s="151"/>
      <c r="X957" s="151"/>
      <c r="Y957" s="151"/>
      <c r="Z957" s="151"/>
    </row>
    <row r="958" spans="1:26" ht="14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  <c r="U958" s="151"/>
      <c r="V958" s="151"/>
      <c r="W958" s="151"/>
      <c r="X958" s="151"/>
      <c r="Y958" s="151"/>
      <c r="Z958" s="151"/>
    </row>
    <row r="959" spans="1:26" ht="14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  <c r="U959" s="151"/>
      <c r="V959" s="151"/>
      <c r="W959" s="151"/>
      <c r="X959" s="151"/>
      <c r="Y959" s="151"/>
      <c r="Z959" s="151"/>
    </row>
    <row r="960" spans="1:26" ht="14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  <c r="U960" s="151"/>
      <c r="V960" s="151"/>
      <c r="W960" s="151"/>
      <c r="X960" s="151"/>
      <c r="Y960" s="151"/>
      <c r="Z960" s="151"/>
    </row>
    <row r="961" spans="1:26" ht="14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  <c r="U961" s="151"/>
      <c r="V961" s="151"/>
      <c r="W961" s="151"/>
      <c r="X961" s="151"/>
      <c r="Y961" s="151"/>
      <c r="Z961" s="151"/>
    </row>
    <row r="962" spans="1:26" ht="14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  <c r="U962" s="151"/>
      <c r="V962" s="151"/>
      <c r="W962" s="151"/>
      <c r="X962" s="151"/>
      <c r="Y962" s="151"/>
      <c r="Z962" s="151"/>
    </row>
    <row r="963" spans="1:26" ht="14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  <c r="U963" s="151"/>
      <c r="V963" s="151"/>
      <c r="W963" s="151"/>
      <c r="X963" s="151"/>
      <c r="Y963" s="151"/>
      <c r="Z963" s="151"/>
    </row>
    <row r="964" spans="1:26" ht="14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  <c r="U964" s="151"/>
      <c r="V964" s="151"/>
      <c r="W964" s="151"/>
      <c r="X964" s="151"/>
      <c r="Y964" s="151"/>
      <c r="Z964" s="151"/>
    </row>
    <row r="965" spans="1:26" ht="14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  <c r="U965" s="151"/>
      <c r="V965" s="151"/>
      <c r="W965" s="151"/>
      <c r="X965" s="151"/>
      <c r="Y965" s="151"/>
      <c r="Z965" s="151"/>
    </row>
    <row r="966" spans="1:26" ht="14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  <c r="U966" s="151"/>
      <c r="V966" s="151"/>
      <c r="W966" s="151"/>
      <c r="X966" s="151"/>
      <c r="Y966" s="151"/>
      <c r="Z966" s="151"/>
    </row>
    <row r="967" spans="1:26" ht="14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  <c r="U967" s="151"/>
      <c r="V967" s="151"/>
      <c r="W967" s="151"/>
      <c r="X967" s="151"/>
      <c r="Y967" s="151"/>
      <c r="Z967" s="151"/>
    </row>
    <row r="968" spans="1:26" ht="14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  <c r="U968" s="151"/>
      <c r="V968" s="151"/>
      <c r="W968" s="151"/>
      <c r="X968" s="151"/>
      <c r="Y968" s="151"/>
      <c r="Z968" s="151"/>
    </row>
    <row r="969" spans="1:26" ht="14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  <c r="U969" s="151"/>
      <c r="V969" s="151"/>
      <c r="W969" s="151"/>
      <c r="X969" s="151"/>
      <c r="Y969" s="151"/>
      <c r="Z969" s="151"/>
    </row>
    <row r="970" spans="1:26" ht="14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  <c r="U970" s="151"/>
      <c r="V970" s="151"/>
      <c r="W970" s="151"/>
      <c r="X970" s="151"/>
      <c r="Y970" s="151"/>
      <c r="Z970" s="151"/>
    </row>
    <row r="971" spans="1:26" ht="14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  <c r="U971" s="151"/>
      <c r="V971" s="151"/>
      <c r="W971" s="151"/>
      <c r="X971" s="151"/>
      <c r="Y971" s="151"/>
      <c r="Z971" s="151"/>
    </row>
    <row r="972" spans="1:26" ht="14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  <c r="U972" s="151"/>
      <c r="V972" s="151"/>
      <c r="W972" s="151"/>
      <c r="X972" s="151"/>
      <c r="Y972" s="151"/>
      <c r="Z972" s="151"/>
    </row>
    <row r="973" spans="1:26" ht="14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  <c r="U973" s="151"/>
      <c r="V973" s="151"/>
      <c r="W973" s="151"/>
      <c r="X973" s="151"/>
      <c r="Y973" s="151"/>
      <c r="Z973" s="151"/>
    </row>
    <row r="974" spans="1:26" ht="14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  <c r="U974" s="151"/>
      <c r="V974" s="151"/>
      <c r="W974" s="151"/>
      <c r="X974" s="151"/>
      <c r="Y974" s="151"/>
      <c r="Z974" s="151"/>
    </row>
    <row r="975" spans="1:26" ht="14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  <c r="U975" s="151"/>
      <c r="V975" s="151"/>
      <c r="W975" s="151"/>
      <c r="X975" s="151"/>
      <c r="Y975" s="151"/>
      <c r="Z975" s="151"/>
    </row>
    <row r="976" spans="1:26" ht="14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  <c r="U976" s="151"/>
      <c r="V976" s="151"/>
      <c r="W976" s="151"/>
      <c r="X976" s="151"/>
      <c r="Y976" s="151"/>
      <c r="Z976" s="151"/>
    </row>
    <row r="977" spans="1:26" ht="14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  <c r="U977" s="151"/>
      <c r="V977" s="151"/>
      <c r="W977" s="151"/>
      <c r="X977" s="151"/>
      <c r="Y977" s="151"/>
      <c r="Z977" s="151"/>
    </row>
    <row r="978" spans="1:26" ht="14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  <c r="U978" s="151"/>
      <c r="V978" s="151"/>
      <c r="W978" s="151"/>
      <c r="X978" s="151"/>
      <c r="Y978" s="151"/>
      <c r="Z978" s="151"/>
    </row>
    <row r="979" spans="1:26" ht="14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  <c r="U979" s="151"/>
      <c r="V979" s="151"/>
      <c r="W979" s="151"/>
      <c r="X979" s="151"/>
      <c r="Y979" s="151"/>
      <c r="Z979" s="151"/>
    </row>
    <row r="980" spans="1:26" ht="14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  <c r="U980" s="151"/>
      <c r="V980" s="151"/>
      <c r="W980" s="151"/>
      <c r="X980" s="151"/>
      <c r="Y980" s="151"/>
      <c r="Z980" s="151"/>
    </row>
    <row r="981" spans="1:26" ht="14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  <c r="U981" s="151"/>
      <c r="V981" s="151"/>
      <c r="W981" s="151"/>
      <c r="X981" s="151"/>
      <c r="Y981" s="151"/>
      <c r="Z981" s="151"/>
    </row>
    <row r="982" spans="1:26" ht="14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  <c r="U982" s="151"/>
      <c r="V982" s="151"/>
      <c r="W982" s="151"/>
      <c r="X982" s="151"/>
      <c r="Y982" s="151"/>
      <c r="Z982" s="151"/>
    </row>
    <row r="983" spans="1:26" ht="14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  <c r="U983" s="151"/>
      <c r="V983" s="151"/>
      <c r="W983" s="151"/>
      <c r="X983" s="151"/>
      <c r="Y983" s="151"/>
      <c r="Z983" s="151"/>
    </row>
    <row r="984" spans="1:26" ht="14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  <c r="U984" s="151"/>
      <c r="V984" s="151"/>
      <c r="W984" s="151"/>
      <c r="X984" s="151"/>
      <c r="Y984" s="151"/>
      <c r="Z984" s="151"/>
    </row>
    <row r="985" spans="1:26" ht="14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  <c r="U985" s="151"/>
      <c r="V985" s="151"/>
      <c r="W985" s="151"/>
      <c r="X985" s="151"/>
      <c r="Y985" s="151"/>
      <c r="Z985" s="151"/>
    </row>
    <row r="986" spans="1:26" ht="14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  <c r="U986" s="151"/>
      <c r="V986" s="151"/>
      <c r="W986" s="151"/>
      <c r="X986" s="151"/>
      <c r="Y986" s="151"/>
      <c r="Z986" s="151"/>
    </row>
    <row r="987" spans="1:26" ht="14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  <c r="U987" s="151"/>
      <c r="V987" s="151"/>
      <c r="W987" s="151"/>
      <c r="X987" s="151"/>
      <c r="Y987" s="151"/>
      <c r="Z987" s="151"/>
    </row>
    <row r="988" spans="1:26" ht="14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  <c r="U988" s="151"/>
      <c r="V988" s="151"/>
      <c r="W988" s="151"/>
      <c r="X988" s="151"/>
      <c r="Y988" s="151"/>
      <c r="Z988" s="151"/>
    </row>
    <row r="989" spans="1:26" ht="14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  <c r="U989" s="151"/>
      <c r="V989" s="151"/>
      <c r="W989" s="151"/>
      <c r="X989" s="151"/>
      <c r="Y989" s="151"/>
      <c r="Z989" s="151"/>
    </row>
    <row r="990" spans="1:26" ht="14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  <c r="U990" s="151"/>
      <c r="V990" s="151"/>
      <c r="W990" s="151"/>
      <c r="X990" s="151"/>
      <c r="Y990" s="151"/>
      <c r="Z990" s="151"/>
    </row>
    <row r="991" spans="1:26" ht="14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  <c r="U991" s="151"/>
      <c r="V991" s="151"/>
      <c r="W991" s="151"/>
      <c r="X991" s="151"/>
      <c r="Y991" s="151"/>
      <c r="Z991" s="151"/>
    </row>
    <row r="992" spans="1:26" ht="14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  <c r="U992" s="151"/>
      <c r="V992" s="151"/>
      <c r="W992" s="151"/>
      <c r="X992" s="151"/>
      <c r="Y992" s="151"/>
      <c r="Z992" s="151"/>
    </row>
    <row r="993" spans="1:26" ht="14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  <c r="U993" s="151"/>
      <c r="V993" s="151"/>
      <c r="W993" s="151"/>
      <c r="X993" s="151"/>
      <c r="Y993" s="151"/>
      <c r="Z993" s="151"/>
    </row>
    <row r="994" spans="1:26" ht="14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  <c r="U994" s="151"/>
      <c r="V994" s="151"/>
      <c r="W994" s="151"/>
      <c r="X994" s="151"/>
      <c r="Y994" s="151"/>
      <c r="Z994" s="151"/>
    </row>
    <row r="995" spans="1:26" ht="14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  <c r="U995" s="151"/>
      <c r="V995" s="151"/>
      <c r="W995" s="151"/>
      <c r="X995" s="151"/>
      <c r="Y995" s="151"/>
      <c r="Z995" s="151"/>
    </row>
    <row r="996" spans="1:26" ht="14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  <c r="U996" s="151"/>
      <c r="V996" s="151"/>
      <c r="W996" s="151"/>
      <c r="X996" s="151"/>
      <c r="Y996" s="151"/>
      <c r="Z996" s="151"/>
    </row>
    <row r="997" spans="1:26" ht="14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  <c r="U997" s="151"/>
      <c r="V997" s="151"/>
      <c r="W997" s="151"/>
      <c r="X997" s="151"/>
      <c r="Y997" s="151"/>
      <c r="Z997" s="151"/>
    </row>
    <row r="998" spans="1:26" ht="14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  <c r="U998" s="151"/>
      <c r="V998" s="151"/>
      <c r="W998" s="151"/>
      <c r="X998" s="151"/>
      <c r="Y998" s="151"/>
      <c r="Z998" s="151"/>
    </row>
    <row r="999" spans="1:26" ht="14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  <c r="U999" s="151"/>
      <c r="V999" s="151"/>
      <c r="W999" s="151"/>
      <c r="X999" s="151"/>
      <c r="Y999" s="151"/>
      <c r="Z999" s="151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zoomScalePageLayoutView="80" workbookViewId="0">
      <pane ySplit="1" topLeftCell="A2" activePane="bottomLeft" state="frozen"/>
      <selection pane="bottomLeft" activeCell="C11" sqref="C11"/>
    </sheetView>
  </sheetViews>
  <sheetFormatPr baseColWidth="10" defaultColWidth="13.33203125" defaultRowHeight="15" customHeight="1" x14ac:dyDescent="0"/>
  <cols>
    <col min="1" max="1" width="15.6640625" style="153" customWidth="1"/>
    <col min="2" max="2" width="4.1640625" style="153" bestFit="1" customWidth="1"/>
    <col min="3" max="3" width="15.6640625" style="153" customWidth="1"/>
    <col min="4" max="4" width="4.1640625" style="153" bestFit="1" customWidth="1"/>
    <col min="5" max="5" width="15.6640625" style="153" customWidth="1"/>
    <col min="6" max="6" width="4.1640625" style="153" bestFit="1" customWidth="1"/>
    <col min="7" max="7" width="15.6640625" style="153" customWidth="1"/>
    <col min="8" max="8" width="4.1640625" style="153" bestFit="1" customWidth="1"/>
    <col min="9" max="9" width="15.6640625" style="153" customWidth="1"/>
    <col min="10" max="10" width="4.1640625" style="153" bestFit="1" customWidth="1"/>
    <col min="11" max="11" width="15.6640625" style="153" customWidth="1"/>
    <col min="12" max="12" width="4.1640625" style="153" bestFit="1" customWidth="1"/>
    <col min="13" max="13" width="15.6640625" style="153" customWidth="1"/>
    <col min="14" max="14" width="4.1640625" style="153" bestFit="1" customWidth="1"/>
    <col min="15" max="15" width="15.6640625" style="153" customWidth="1"/>
    <col min="16" max="16" width="4.1640625" style="153" bestFit="1" customWidth="1"/>
    <col min="17" max="17" width="15.6640625" style="153" customWidth="1"/>
    <col min="18" max="18" width="4.1640625" style="153" bestFit="1" customWidth="1"/>
    <col min="19" max="19" width="15.6640625" style="153" customWidth="1"/>
    <col min="20" max="20" width="4.1640625" style="153" bestFit="1" customWidth="1"/>
    <col min="21" max="26" width="6.83203125" style="153" customWidth="1"/>
    <col min="27" max="16384" width="13.33203125" style="153"/>
  </cols>
  <sheetData>
    <row r="1" spans="1:26" s="186" customFormat="1" ht="15.75" customHeight="1" thickBot="1">
      <c r="A1" s="231" t="s">
        <v>119</v>
      </c>
      <c r="B1" s="232"/>
      <c r="C1" s="231" t="s">
        <v>120</v>
      </c>
      <c r="D1" s="232"/>
      <c r="E1" s="229" t="s">
        <v>121</v>
      </c>
      <c r="F1" s="230"/>
      <c r="G1" s="229" t="s">
        <v>122</v>
      </c>
      <c r="H1" s="230"/>
      <c r="I1" s="231" t="s">
        <v>123</v>
      </c>
      <c r="J1" s="232"/>
      <c r="K1" s="231" t="s">
        <v>124</v>
      </c>
      <c r="L1" s="232"/>
      <c r="M1" s="229" t="s">
        <v>125</v>
      </c>
      <c r="N1" s="230"/>
      <c r="O1" s="229" t="s">
        <v>126</v>
      </c>
      <c r="P1" s="230"/>
      <c r="Q1" s="229" t="s">
        <v>127</v>
      </c>
      <c r="R1" s="230"/>
      <c r="S1" s="229" t="s">
        <v>128</v>
      </c>
      <c r="T1" s="230"/>
      <c r="V1" s="187"/>
      <c r="W1" s="188" t="s">
        <v>96</v>
      </c>
    </row>
    <row r="2" spans="1:26" ht="15.75" customHeight="1" thickBot="1">
      <c r="A2" s="154" t="s">
        <v>18</v>
      </c>
      <c r="B2" s="155">
        <v>565</v>
      </c>
      <c r="C2" s="154" t="s">
        <v>18</v>
      </c>
      <c r="D2" s="155">
        <v>511</v>
      </c>
      <c r="E2" s="154" t="s">
        <v>18</v>
      </c>
      <c r="F2" s="155">
        <v>500</v>
      </c>
      <c r="G2" s="154" t="s">
        <v>18</v>
      </c>
      <c r="H2" s="155">
        <v>509</v>
      </c>
      <c r="I2" s="154" t="s">
        <v>18</v>
      </c>
      <c r="J2" s="155">
        <v>509</v>
      </c>
      <c r="K2" s="154" t="s">
        <v>18</v>
      </c>
      <c r="L2" s="155">
        <v>502</v>
      </c>
      <c r="M2" s="154" t="s">
        <v>18</v>
      </c>
      <c r="N2" s="155">
        <v>500</v>
      </c>
      <c r="O2" s="154" t="s">
        <v>18</v>
      </c>
      <c r="P2" s="155">
        <v>500</v>
      </c>
      <c r="Q2" s="154" t="s">
        <v>18</v>
      </c>
      <c r="R2" s="155">
        <v>500</v>
      </c>
      <c r="S2" s="154" t="s">
        <v>18</v>
      </c>
      <c r="T2" s="155">
        <v>500</v>
      </c>
      <c r="V2" s="156"/>
      <c r="W2" s="151" t="s">
        <v>98</v>
      </c>
    </row>
    <row r="3" spans="1:26" ht="15.75" customHeight="1" thickBot="1">
      <c r="A3" s="157" t="s">
        <v>21</v>
      </c>
      <c r="B3" s="155">
        <f>+B2-B7-B16-B25-B32</f>
        <v>50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20</v>
      </c>
      <c r="G3" s="157" t="s">
        <v>22</v>
      </c>
      <c r="H3" s="155">
        <f>+H2-H7-H16-H25-H32</f>
        <v>3</v>
      </c>
      <c r="I3" s="157" t="s">
        <v>22</v>
      </c>
      <c r="J3" s="155">
        <f>+J2-J7-J16-J25-J32</f>
        <v>12</v>
      </c>
      <c r="K3" s="157" t="s">
        <v>22</v>
      </c>
      <c r="L3" s="155">
        <f>+L2-L7-L16-L25-L32</f>
        <v>36</v>
      </c>
      <c r="M3" s="157" t="s">
        <v>22</v>
      </c>
      <c r="N3" s="155">
        <f>+N2-N7-N16-N25-N32</f>
        <v>8</v>
      </c>
      <c r="O3" s="157" t="s">
        <v>22</v>
      </c>
      <c r="P3" s="155">
        <f>+P2-P7-P16-P25-P32</f>
        <v>6</v>
      </c>
      <c r="Q3" s="157" t="s">
        <v>22</v>
      </c>
      <c r="R3" s="155">
        <f>+R2-R7-R16-R25-R32</f>
        <v>14</v>
      </c>
      <c r="S3" s="157" t="s">
        <v>22</v>
      </c>
      <c r="T3" s="155">
        <f>+T2-T7-T16-T25-T32</f>
        <v>20</v>
      </c>
      <c r="V3" s="158"/>
      <c r="W3" s="151" t="s">
        <v>99</v>
      </c>
    </row>
    <row r="4" spans="1:26" ht="14">
      <c r="A4" s="159" t="s">
        <v>130</v>
      </c>
      <c r="B4" s="160">
        <v>10</v>
      </c>
      <c r="C4" s="176" t="s">
        <v>113</v>
      </c>
      <c r="D4" s="184">
        <v>1</v>
      </c>
      <c r="E4" s="176" t="s">
        <v>116</v>
      </c>
      <c r="F4" s="184">
        <v>1</v>
      </c>
      <c r="G4" s="176" t="s">
        <v>117</v>
      </c>
      <c r="H4" s="184">
        <v>1</v>
      </c>
      <c r="I4" s="159" t="s">
        <v>134</v>
      </c>
      <c r="J4" s="160">
        <v>55</v>
      </c>
      <c r="K4" s="159" t="s">
        <v>133</v>
      </c>
      <c r="L4" s="160">
        <v>38</v>
      </c>
      <c r="M4" s="159" t="s">
        <v>135</v>
      </c>
      <c r="N4" s="160">
        <v>38</v>
      </c>
      <c r="O4" s="159" t="s">
        <v>129</v>
      </c>
      <c r="P4" s="160">
        <v>49</v>
      </c>
      <c r="Q4" s="159" t="s">
        <v>132</v>
      </c>
      <c r="R4" s="160">
        <v>35</v>
      </c>
      <c r="S4" s="159" t="s">
        <v>131</v>
      </c>
      <c r="T4" s="160">
        <v>60</v>
      </c>
      <c r="U4" s="151"/>
      <c r="V4" s="161"/>
      <c r="W4" s="153" t="s">
        <v>97</v>
      </c>
      <c r="X4" s="151"/>
      <c r="Y4" s="151"/>
      <c r="Z4" s="151"/>
    </row>
    <row r="5" spans="1:26" ht="14">
      <c r="A5" s="162" t="s">
        <v>136</v>
      </c>
      <c r="B5" s="163">
        <v>23</v>
      </c>
      <c r="C5" s="162" t="s">
        <v>138</v>
      </c>
      <c r="D5" s="163">
        <v>1</v>
      </c>
      <c r="E5" s="162" t="s">
        <v>144</v>
      </c>
      <c r="F5" s="163">
        <v>3</v>
      </c>
      <c r="G5" s="162" t="s">
        <v>152</v>
      </c>
      <c r="H5" s="163">
        <v>5</v>
      </c>
      <c r="I5" s="162" t="s">
        <v>145</v>
      </c>
      <c r="J5" s="163">
        <v>6</v>
      </c>
      <c r="K5" s="162" t="s">
        <v>143</v>
      </c>
      <c r="L5" s="163">
        <v>6</v>
      </c>
      <c r="M5" s="162" t="s">
        <v>146</v>
      </c>
      <c r="N5" s="163">
        <v>7</v>
      </c>
      <c r="O5" s="162" t="s">
        <v>137</v>
      </c>
      <c r="P5" s="163">
        <v>24</v>
      </c>
      <c r="Q5" s="162" t="s">
        <v>140</v>
      </c>
      <c r="R5" s="163">
        <v>3</v>
      </c>
      <c r="S5" s="162" t="s">
        <v>139</v>
      </c>
      <c r="T5" s="163">
        <v>1</v>
      </c>
      <c r="V5" s="164"/>
      <c r="W5" s="153" t="s">
        <v>97</v>
      </c>
    </row>
    <row r="6" spans="1:26" ht="15.75" customHeight="1" thickBot="1">
      <c r="A6" s="165" t="s">
        <v>141</v>
      </c>
      <c r="B6" s="166">
        <v>11</v>
      </c>
      <c r="C6" s="165" t="s">
        <v>154</v>
      </c>
      <c r="D6" s="166">
        <v>1</v>
      </c>
      <c r="E6" s="165" t="s">
        <v>151</v>
      </c>
      <c r="F6" s="166">
        <v>1</v>
      </c>
      <c r="G6" s="165" t="s">
        <v>155</v>
      </c>
      <c r="H6" s="166">
        <v>1</v>
      </c>
      <c r="I6" s="165" t="s">
        <v>149</v>
      </c>
      <c r="J6" s="166">
        <v>1</v>
      </c>
      <c r="K6" s="165" t="s">
        <v>150</v>
      </c>
      <c r="L6" s="166">
        <v>1</v>
      </c>
      <c r="M6" s="165" t="s">
        <v>153</v>
      </c>
      <c r="N6" s="166">
        <v>1</v>
      </c>
      <c r="O6" s="165" t="s">
        <v>142</v>
      </c>
      <c r="P6" s="166">
        <v>10</v>
      </c>
      <c r="Q6" s="165" t="s">
        <v>147</v>
      </c>
      <c r="R6" s="166">
        <v>3</v>
      </c>
      <c r="S6" s="165" t="s">
        <v>148</v>
      </c>
      <c r="T6" s="166">
        <v>3</v>
      </c>
      <c r="V6" s="167"/>
      <c r="W6" s="153" t="s">
        <v>97</v>
      </c>
    </row>
    <row r="7" spans="1:26" ht="15.75" customHeight="1" thickBot="1">
      <c r="A7" s="168"/>
      <c r="B7" s="169">
        <f>+SUM(B4:B6)</f>
        <v>44</v>
      </c>
      <c r="C7" s="168"/>
      <c r="D7" s="169">
        <f>+SUM(D4:D6)</f>
        <v>3</v>
      </c>
      <c r="E7" s="168"/>
      <c r="F7" s="169">
        <f>+SUM(F4:F6)</f>
        <v>5</v>
      </c>
      <c r="G7" s="168"/>
      <c r="H7" s="169">
        <f>+SUM(H4:H6)</f>
        <v>7</v>
      </c>
      <c r="I7" s="168"/>
      <c r="J7" s="169">
        <f>+SUM(J4:J6)</f>
        <v>62</v>
      </c>
      <c r="K7" s="168"/>
      <c r="L7" s="169">
        <f>+SUM(L4:L6)</f>
        <v>45</v>
      </c>
      <c r="M7" s="168"/>
      <c r="N7" s="169">
        <f>+SUM(N4:N6)</f>
        <v>46</v>
      </c>
      <c r="O7" s="168"/>
      <c r="P7" s="169">
        <f>+SUM(P4:P6)</f>
        <v>83</v>
      </c>
      <c r="Q7" s="168"/>
      <c r="R7" s="169">
        <f>+SUM(R4:R6)</f>
        <v>41</v>
      </c>
      <c r="S7" s="168"/>
      <c r="T7" s="169">
        <f>+SUM(T4:T6)</f>
        <v>64</v>
      </c>
      <c r="U7" s="151"/>
      <c r="V7" s="170"/>
      <c r="W7" s="153" t="s">
        <v>97</v>
      </c>
      <c r="X7" s="151"/>
      <c r="Y7" s="151"/>
      <c r="Z7" s="151"/>
    </row>
    <row r="8" spans="1:26" ht="14">
      <c r="A8" s="159" t="s">
        <v>157</v>
      </c>
      <c r="B8" s="171">
        <v>4</v>
      </c>
      <c r="C8" s="176" t="s">
        <v>114</v>
      </c>
      <c r="D8" s="177">
        <v>5</v>
      </c>
      <c r="E8" s="176" t="s">
        <v>26</v>
      </c>
      <c r="F8" s="177">
        <v>1</v>
      </c>
      <c r="G8" s="176" t="s">
        <v>60</v>
      </c>
      <c r="H8" s="177">
        <v>1</v>
      </c>
      <c r="I8" s="159" t="s">
        <v>58</v>
      </c>
      <c r="J8" s="171">
        <v>10</v>
      </c>
      <c r="K8" s="172" t="s">
        <v>28</v>
      </c>
      <c r="L8" s="173">
        <v>1</v>
      </c>
      <c r="M8" s="159" t="s">
        <v>25</v>
      </c>
      <c r="N8" s="171">
        <v>28</v>
      </c>
      <c r="O8" s="159" t="s">
        <v>156</v>
      </c>
      <c r="P8" s="171">
        <v>2</v>
      </c>
      <c r="Q8" s="159" t="s">
        <v>161</v>
      </c>
      <c r="R8" s="171">
        <v>5</v>
      </c>
      <c r="S8" s="159" t="s">
        <v>163</v>
      </c>
      <c r="T8" s="171">
        <v>4</v>
      </c>
      <c r="V8" s="178"/>
      <c r="W8" s="153" t="s">
        <v>97</v>
      </c>
    </row>
    <row r="9" spans="1:26" ht="14">
      <c r="A9" s="179" t="s">
        <v>162</v>
      </c>
      <c r="B9" s="163">
        <v>1</v>
      </c>
      <c r="C9" s="179" t="s">
        <v>172</v>
      </c>
      <c r="D9" s="163">
        <v>20</v>
      </c>
      <c r="E9" s="179" t="s">
        <v>186</v>
      </c>
      <c r="F9" s="163">
        <v>6</v>
      </c>
      <c r="G9" s="179" t="s">
        <v>206</v>
      </c>
      <c r="H9" s="163">
        <v>2</v>
      </c>
      <c r="I9" s="179" t="s">
        <v>59</v>
      </c>
      <c r="J9" s="163">
        <v>10</v>
      </c>
      <c r="K9" s="179" t="s">
        <v>164</v>
      </c>
      <c r="L9" s="163">
        <v>6</v>
      </c>
      <c r="M9" s="179" t="s">
        <v>85</v>
      </c>
      <c r="N9" s="163">
        <v>15</v>
      </c>
      <c r="O9" s="179" t="s">
        <v>158</v>
      </c>
      <c r="P9" s="163">
        <v>20</v>
      </c>
      <c r="Q9" s="179" t="s">
        <v>183</v>
      </c>
      <c r="R9" s="163">
        <v>5</v>
      </c>
      <c r="S9" s="179" t="s">
        <v>170</v>
      </c>
      <c r="T9" s="163">
        <v>11</v>
      </c>
    </row>
    <row r="10" spans="1:26" ht="14">
      <c r="A10" s="162" t="s">
        <v>165</v>
      </c>
      <c r="B10" s="163">
        <v>22</v>
      </c>
      <c r="C10" s="162" t="s">
        <v>187</v>
      </c>
      <c r="D10" s="163">
        <v>7</v>
      </c>
      <c r="E10" s="162" t="s">
        <v>200</v>
      </c>
      <c r="F10" s="163">
        <v>12</v>
      </c>
      <c r="G10" s="162" t="s">
        <v>207</v>
      </c>
      <c r="H10" s="163">
        <v>2</v>
      </c>
      <c r="I10" s="162" t="s">
        <v>185</v>
      </c>
      <c r="J10" s="163">
        <v>3</v>
      </c>
      <c r="K10" s="162" t="s">
        <v>195</v>
      </c>
      <c r="L10" s="163">
        <v>1</v>
      </c>
      <c r="M10" s="162" t="s">
        <v>179</v>
      </c>
      <c r="N10" s="163">
        <v>19</v>
      </c>
      <c r="O10" s="162" t="s">
        <v>159</v>
      </c>
      <c r="P10" s="163">
        <v>38</v>
      </c>
      <c r="Q10" s="162" t="s">
        <v>184</v>
      </c>
      <c r="R10" s="163">
        <v>13</v>
      </c>
      <c r="S10" s="162" t="s">
        <v>178</v>
      </c>
      <c r="T10" s="163">
        <v>30</v>
      </c>
    </row>
    <row r="11" spans="1:26" ht="14">
      <c r="A11" s="179" t="s">
        <v>167</v>
      </c>
      <c r="B11" s="163">
        <v>31</v>
      </c>
      <c r="C11" s="179" t="s">
        <v>191</v>
      </c>
      <c r="D11" s="163">
        <v>5</v>
      </c>
      <c r="E11" s="179" t="s">
        <v>212</v>
      </c>
      <c r="F11" s="163">
        <v>4</v>
      </c>
      <c r="G11" s="179" t="s">
        <v>215</v>
      </c>
      <c r="H11" s="163">
        <v>1</v>
      </c>
      <c r="I11" s="179" t="s">
        <v>189</v>
      </c>
      <c r="J11" s="163">
        <v>15</v>
      </c>
      <c r="K11" s="179" t="s">
        <v>198</v>
      </c>
      <c r="L11" s="163">
        <v>3</v>
      </c>
      <c r="M11" s="162" t="s">
        <v>188</v>
      </c>
      <c r="N11" s="163">
        <v>13</v>
      </c>
      <c r="O11" s="179" t="s">
        <v>160</v>
      </c>
      <c r="P11" s="163">
        <v>18</v>
      </c>
      <c r="Q11" s="179" t="s">
        <v>202</v>
      </c>
      <c r="R11" s="163">
        <v>3</v>
      </c>
      <c r="S11" s="179" t="s">
        <v>27</v>
      </c>
      <c r="T11" s="163">
        <v>8</v>
      </c>
    </row>
    <row r="12" spans="1:26" ht="14">
      <c r="A12" s="162" t="s">
        <v>173</v>
      </c>
      <c r="B12" s="163">
        <v>10</v>
      </c>
      <c r="C12" s="162" t="s">
        <v>217</v>
      </c>
      <c r="D12" s="163">
        <v>1</v>
      </c>
      <c r="E12" s="179" t="s">
        <v>214</v>
      </c>
      <c r="F12" s="163">
        <v>3</v>
      </c>
      <c r="G12" s="162" t="s">
        <v>223</v>
      </c>
      <c r="H12" s="163">
        <v>1</v>
      </c>
      <c r="I12" s="162" t="s">
        <v>194</v>
      </c>
      <c r="J12" s="163">
        <v>3</v>
      </c>
      <c r="K12" s="162" t="s">
        <v>213</v>
      </c>
      <c r="L12" s="163">
        <v>1</v>
      </c>
      <c r="M12" s="179" t="s">
        <v>190</v>
      </c>
      <c r="N12" s="163">
        <v>19</v>
      </c>
      <c r="O12" s="162" t="s">
        <v>166</v>
      </c>
      <c r="P12" s="163">
        <v>2</v>
      </c>
      <c r="Q12" s="162" t="s">
        <v>205</v>
      </c>
      <c r="R12" s="163">
        <v>4</v>
      </c>
      <c r="S12" s="162" t="s">
        <v>192</v>
      </c>
      <c r="T12" s="163">
        <v>1</v>
      </c>
    </row>
    <row r="13" spans="1:26" ht="14">
      <c r="A13" s="162" t="s">
        <v>174</v>
      </c>
      <c r="B13" s="163">
        <v>18</v>
      </c>
      <c r="C13" s="162" t="s">
        <v>224</v>
      </c>
      <c r="D13" s="163">
        <v>1</v>
      </c>
      <c r="E13" s="162" t="s">
        <v>218</v>
      </c>
      <c r="F13" s="163">
        <v>2</v>
      </c>
      <c r="G13" s="162" t="s">
        <v>229</v>
      </c>
      <c r="H13" s="163">
        <v>1</v>
      </c>
      <c r="I13" s="162" t="s">
        <v>204</v>
      </c>
      <c r="J13" s="163">
        <v>5</v>
      </c>
      <c r="K13" s="162" t="s">
        <v>221</v>
      </c>
      <c r="L13" s="163">
        <v>1</v>
      </c>
      <c r="M13" s="162" t="s">
        <v>199</v>
      </c>
      <c r="N13" s="163">
        <v>5</v>
      </c>
      <c r="O13" s="162" t="s">
        <v>175</v>
      </c>
      <c r="P13" s="163">
        <v>5</v>
      </c>
      <c r="Q13" s="162" t="s">
        <v>210</v>
      </c>
      <c r="R13" s="163">
        <v>4</v>
      </c>
      <c r="S13" s="162" t="s">
        <v>86</v>
      </c>
      <c r="T13" s="163">
        <v>5</v>
      </c>
    </row>
    <row r="14" spans="1:26" ht="14">
      <c r="A14" s="179" t="s">
        <v>193</v>
      </c>
      <c r="B14" s="163">
        <v>1</v>
      </c>
      <c r="C14" s="179" t="s">
        <v>230</v>
      </c>
      <c r="D14" s="163">
        <v>3</v>
      </c>
      <c r="E14" s="179" t="s">
        <v>222</v>
      </c>
      <c r="F14" s="163">
        <v>3</v>
      </c>
      <c r="G14" s="179" t="s">
        <v>232</v>
      </c>
      <c r="H14" s="163">
        <v>1</v>
      </c>
      <c r="I14" s="179" t="s">
        <v>209</v>
      </c>
      <c r="J14" s="163">
        <v>5</v>
      </c>
      <c r="K14" s="179" t="s">
        <v>227</v>
      </c>
      <c r="L14" s="163">
        <v>1</v>
      </c>
      <c r="M14" s="162" t="s">
        <v>208</v>
      </c>
      <c r="N14" s="163">
        <v>3</v>
      </c>
      <c r="O14" s="179" t="s">
        <v>180</v>
      </c>
      <c r="P14" s="163">
        <v>18</v>
      </c>
      <c r="Q14" s="179" t="s">
        <v>211</v>
      </c>
      <c r="R14" s="163">
        <v>3</v>
      </c>
      <c r="S14" s="179" t="s">
        <v>201</v>
      </c>
      <c r="T14" s="163">
        <v>5</v>
      </c>
    </row>
    <row r="15" spans="1:26" ht="15.75" customHeight="1" thickBot="1">
      <c r="A15" s="165" t="s">
        <v>203</v>
      </c>
      <c r="B15" s="166">
        <v>10</v>
      </c>
      <c r="C15" s="165" t="s">
        <v>234</v>
      </c>
      <c r="D15" s="166">
        <v>1</v>
      </c>
      <c r="E15" s="165" t="s">
        <v>228</v>
      </c>
      <c r="F15" s="166">
        <v>1</v>
      </c>
      <c r="G15" s="165" t="s">
        <v>233</v>
      </c>
      <c r="H15" s="166">
        <v>2</v>
      </c>
      <c r="I15" s="165" t="s">
        <v>220</v>
      </c>
      <c r="J15" s="166">
        <v>1</v>
      </c>
      <c r="K15" s="165" t="s">
        <v>231</v>
      </c>
      <c r="L15" s="166">
        <v>1</v>
      </c>
      <c r="M15" s="165" t="s">
        <v>216</v>
      </c>
      <c r="N15" s="166">
        <v>3</v>
      </c>
      <c r="O15" s="165" t="s">
        <v>197</v>
      </c>
      <c r="P15" s="166">
        <v>5</v>
      </c>
      <c r="Q15" s="165" t="s">
        <v>219</v>
      </c>
      <c r="R15" s="166">
        <v>1</v>
      </c>
      <c r="S15" s="165" t="s">
        <v>226</v>
      </c>
      <c r="T15" s="166">
        <v>1</v>
      </c>
    </row>
    <row r="16" spans="1:26" ht="15.75" customHeight="1" thickBot="1">
      <c r="A16" s="151"/>
      <c r="B16" s="180">
        <f>+SUM(B8:B15)</f>
        <v>97</v>
      </c>
      <c r="C16" s="151"/>
      <c r="D16" s="180">
        <f>+SUM(D8:D15)+2</f>
        <v>45</v>
      </c>
      <c r="E16" s="151"/>
      <c r="F16" s="180">
        <f>+SUM(F8:F15)</f>
        <v>32</v>
      </c>
      <c r="G16" s="151"/>
      <c r="H16" s="180">
        <f>+SUM(H8:H15)</f>
        <v>11</v>
      </c>
      <c r="I16" s="151"/>
      <c r="J16" s="180">
        <f>+SUM(J8:J15)</f>
        <v>52</v>
      </c>
      <c r="K16" s="151"/>
      <c r="L16" s="180">
        <f>+SUM(L8:L15)</f>
        <v>15</v>
      </c>
      <c r="M16" s="151"/>
      <c r="N16" s="180">
        <f>+SUM(N8:N15)</f>
        <v>105</v>
      </c>
      <c r="O16" s="151"/>
      <c r="P16" s="180">
        <f>+SUM(P8:P15)</f>
        <v>108</v>
      </c>
      <c r="Q16" s="151"/>
      <c r="R16" s="180">
        <f>+SUM(R8:R15)</f>
        <v>38</v>
      </c>
      <c r="S16" s="151"/>
      <c r="T16" s="180">
        <f>+SUM(T8:T15)</f>
        <v>65</v>
      </c>
      <c r="U16" s="151"/>
      <c r="V16" s="151"/>
      <c r="W16" s="151"/>
      <c r="X16" s="151"/>
      <c r="Y16" s="151"/>
      <c r="Z16" s="151"/>
    </row>
    <row r="17" spans="1:26" ht="14">
      <c r="A17" s="159" t="s">
        <v>247</v>
      </c>
      <c r="B17" s="171">
        <v>30</v>
      </c>
      <c r="C17" s="181" t="s">
        <v>115</v>
      </c>
      <c r="D17" s="177">
        <v>1</v>
      </c>
      <c r="E17" s="183" t="s">
        <v>31</v>
      </c>
      <c r="F17" s="173">
        <v>1</v>
      </c>
      <c r="G17" s="172" t="s">
        <v>112</v>
      </c>
      <c r="H17" s="173">
        <v>18</v>
      </c>
      <c r="I17" s="172" t="s">
        <v>30</v>
      </c>
      <c r="J17" s="173">
        <v>10</v>
      </c>
      <c r="K17" s="181" t="s">
        <v>40</v>
      </c>
      <c r="L17" s="177">
        <v>1</v>
      </c>
      <c r="M17" s="182" t="s">
        <v>248</v>
      </c>
      <c r="N17" s="171">
        <v>56</v>
      </c>
      <c r="O17" s="182" t="s">
        <v>235</v>
      </c>
      <c r="P17" s="171">
        <v>33</v>
      </c>
      <c r="Q17" s="182" t="s">
        <v>239</v>
      </c>
      <c r="R17" s="171">
        <v>15</v>
      </c>
      <c r="S17" s="182" t="s">
        <v>238</v>
      </c>
      <c r="T17" s="171">
        <v>35</v>
      </c>
    </row>
    <row r="18" spans="1:26" ht="14">
      <c r="A18" s="162" t="s">
        <v>253</v>
      </c>
      <c r="B18" s="163">
        <v>16</v>
      </c>
      <c r="C18" s="179" t="s">
        <v>36</v>
      </c>
      <c r="D18" s="163">
        <v>46</v>
      </c>
      <c r="E18" s="179" t="s">
        <v>242</v>
      </c>
      <c r="F18" s="163">
        <v>55</v>
      </c>
      <c r="G18" s="162" t="s">
        <v>266</v>
      </c>
      <c r="H18" s="163">
        <v>5</v>
      </c>
      <c r="I18" s="179" t="s">
        <v>33</v>
      </c>
      <c r="J18" s="163">
        <v>50</v>
      </c>
      <c r="K18" s="179" t="s">
        <v>34</v>
      </c>
      <c r="L18" s="163">
        <v>17</v>
      </c>
      <c r="M18" s="179" t="s">
        <v>254</v>
      </c>
      <c r="N18" s="163">
        <v>25</v>
      </c>
      <c r="O18" s="179" t="s">
        <v>236</v>
      </c>
      <c r="P18" s="163">
        <v>16</v>
      </c>
      <c r="Q18" s="162" t="s">
        <v>240</v>
      </c>
      <c r="R18" s="163">
        <v>2</v>
      </c>
      <c r="S18" s="179" t="s">
        <v>241</v>
      </c>
      <c r="T18" s="163">
        <v>11</v>
      </c>
    </row>
    <row r="19" spans="1:26" ht="14">
      <c r="A19" s="162" t="s">
        <v>262</v>
      </c>
      <c r="B19" s="163">
        <v>3</v>
      </c>
      <c r="C19" s="162" t="s">
        <v>257</v>
      </c>
      <c r="D19" s="163">
        <v>17</v>
      </c>
      <c r="E19" s="162" t="s">
        <v>246</v>
      </c>
      <c r="F19" s="163">
        <v>40</v>
      </c>
      <c r="G19" s="162" t="s">
        <v>276</v>
      </c>
      <c r="H19" s="163">
        <v>4</v>
      </c>
      <c r="I19" s="162" t="s">
        <v>245</v>
      </c>
      <c r="J19" s="163">
        <v>6</v>
      </c>
      <c r="K19" s="162" t="s">
        <v>255</v>
      </c>
      <c r="L19" s="163">
        <v>20</v>
      </c>
      <c r="M19" s="162" t="s">
        <v>256</v>
      </c>
      <c r="N19" s="163">
        <v>12</v>
      </c>
      <c r="O19" s="162" t="s">
        <v>237</v>
      </c>
      <c r="P19" s="163">
        <v>16</v>
      </c>
      <c r="Q19" s="162" t="s">
        <v>244</v>
      </c>
      <c r="R19" s="163">
        <v>40</v>
      </c>
      <c r="S19" s="162" t="s">
        <v>243</v>
      </c>
      <c r="T19" s="163">
        <v>15</v>
      </c>
    </row>
    <row r="20" spans="1:26" ht="14">
      <c r="A20" s="162" t="s">
        <v>263</v>
      </c>
      <c r="B20" s="163">
        <v>16</v>
      </c>
      <c r="C20" s="162" t="s">
        <v>259</v>
      </c>
      <c r="D20" s="163">
        <v>5</v>
      </c>
      <c r="E20" s="162" t="s">
        <v>281</v>
      </c>
      <c r="F20" s="163">
        <v>4</v>
      </c>
      <c r="G20" s="162" t="s">
        <v>283</v>
      </c>
      <c r="H20" s="163">
        <v>1</v>
      </c>
      <c r="I20" s="162" t="s">
        <v>250</v>
      </c>
      <c r="J20" s="163">
        <v>56</v>
      </c>
      <c r="K20" s="185" t="s">
        <v>264</v>
      </c>
      <c r="L20" s="163">
        <v>12</v>
      </c>
      <c r="M20" s="162" t="s">
        <v>258</v>
      </c>
      <c r="N20" s="163">
        <v>7</v>
      </c>
      <c r="O20" s="162" t="s">
        <v>29</v>
      </c>
      <c r="P20" s="163">
        <v>13</v>
      </c>
      <c r="Q20" s="162" t="s">
        <v>261</v>
      </c>
      <c r="R20" s="163">
        <v>5</v>
      </c>
      <c r="S20" s="162" t="s">
        <v>251</v>
      </c>
      <c r="T20" s="163">
        <v>11</v>
      </c>
    </row>
    <row r="21" spans="1:26" ht="14">
      <c r="A21" s="162" t="s">
        <v>272</v>
      </c>
      <c r="B21" s="163">
        <v>8</v>
      </c>
      <c r="C21" s="162" t="s">
        <v>269</v>
      </c>
      <c r="D21" s="163">
        <v>9</v>
      </c>
      <c r="E21" s="162" t="s">
        <v>287</v>
      </c>
      <c r="F21" s="163">
        <v>3</v>
      </c>
      <c r="G21" s="162" t="s">
        <v>288</v>
      </c>
      <c r="H21" s="163">
        <v>7</v>
      </c>
      <c r="I21" s="162" t="s">
        <v>260</v>
      </c>
      <c r="J21" s="163">
        <v>28</v>
      </c>
      <c r="K21" s="162" t="s">
        <v>274</v>
      </c>
      <c r="L21" s="163">
        <v>1</v>
      </c>
      <c r="M21" s="162" t="s">
        <v>267</v>
      </c>
      <c r="N21" s="163">
        <v>1</v>
      </c>
      <c r="O21" s="162" t="s">
        <v>37</v>
      </c>
      <c r="P21" s="163">
        <v>12</v>
      </c>
      <c r="Q21" s="162" t="s">
        <v>89</v>
      </c>
      <c r="R21" s="163">
        <v>10</v>
      </c>
      <c r="S21" s="162" t="s">
        <v>268</v>
      </c>
      <c r="T21" s="163">
        <v>6</v>
      </c>
    </row>
    <row r="22" spans="1:26" ht="14">
      <c r="A22" s="162" t="s">
        <v>277</v>
      </c>
      <c r="B22" s="163">
        <v>22</v>
      </c>
      <c r="C22" s="162" t="s">
        <v>35</v>
      </c>
      <c r="D22" s="163">
        <v>2</v>
      </c>
      <c r="E22" s="162" t="s">
        <v>296</v>
      </c>
      <c r="F22" s="163">
        <v>1</v>
      </c>
      <c r="G22" s="162" t="s">
        <v>293</v>
      </c>
      <c r="H22" s="163">
        <v>2</v>
      </c>
      <c r="I22" s="162" t="s">
        <v>273</v>
      </c>
      <c r="J22" s="163">
        <v>7</v>
      </c>
      <c r="K22" s="162" t="s">
        <v>39</v>
      </c>
      <c r="L22" s="163">
        <v>15</v>
      </c>
      <c r="M22" s="162" t="s">
        <v>278</v>
      </c>
      <c r="N22" s="163">
        <v>3</v>
      </c>
      <c r="O22" s="162" t="s">
        <v>249</v>
      </c>
      <c r="P22" s="163">
        <v>28</v>
      </c>
      <c r="Q22" s="162" t="s">
        <v>265</v>
      </c>
      <c r="R22" s="163">
        <v>13</v>
      </c>
      <c r="S22" s="162" t="s">
        <v>270</v>
      </c>
      <c r="T22" s="163">
        <v>1</v>
      </c>
    </row>
    <row r="23" spans="1:26" ht="14">
      <c r="A23" s="162" t="s">
        <v>280</v>
      </c>
      <c r="B23" s="163">
        <v>1</v>
      </c>
      <c r="C23" s="162" t="s">
        <v>284</v>
      </c>
      <c r="D23" s="163">
        <v>1</v>
      </c>
      <c r="E23" s="162" t="s">
        <v>298</v>
      </c>
      <c r="F23" s="163">
        <v>1</v>
      </c>
      <c r="G23" s="162" t="s">
        <v>294</v>
      </c>
      <c r="H23" s="163">
        <v>2</v>
      </c>
      <c r="I23" s="162" t="s">
        <v>291</v>
      </c>
      <c r="J23" s="163">
        <v>1</v>
      </c>
      <c r="K23" s="162" t="s">
        <v>87</v>
      </c>
      <c r="L23" s="163">
        <v>1</v>
      </c>
      <c r="M23" s="162" t="s">
        <v>282</v>
      </c>
      <c r="N23" s="163">
        <v>15</v>
      </c>
      <c r="O23" s="162" t="s">
        <v>252</v>
      </c>
      <c r="P23" s="163">
        <v>21</v>
      </c>
      <c r="Q23" s="162" t="s">
        <v>271</v>
      </c>
      <c r="R23" s="163">
        <v>6</v>
      </c>
      <c r="S23" s="162" t="s">
        <v>225</v>
      </c>
      <c r="T23" s="163">
        <v>1</v>
      </c>
    </row>
    <row r="24" spans="1:26" ht="15.75" customHeight="1" thickBot="1">
      <c r="A24" s="165" t="s">
        <v>285</v>
      </c>
      <c r="B24" s="166">
        <v>12</v>
      </c>
      <c r="C24" s="165" t="s">
        <v>289</v>
      </c>
      <c r="D24" s="166">
        <v>1</v>
      </c>
      <c r="E24" s="165" t="s">
        <v>299</v>
      </c>
      <c r="F24" s="166">
        <v>1</v>
      </c>
      <c r="G24" s="165" t="s">
        <v>297</v>
      </c>
      <c r="H24" s="166">
        <v>1</v>
      </c>
      <c r="I24" s="165" t="s">
        <v>292</v>
      </c>
      <c r="J24" s="166">
        <v>7</v>
      </c>
      <c r="K24" s="165" t="s">
        <v>295</v>
      </c>
      <c r="L24" s="166">
        <v>1</v>
      </c>
      <c r="M24" s="165" t="s">
        <v>286</v>
      </c>
      <c r="N24" s="166">
        <v>10</v>
      </c>
      <c r="O24" s="165" t="s">
        <v>275</v>
      </c>
      <c r="P24" s="166">
        <v>2</v>
      </c>
      <c r="Q24" s="165" t="s">
        <v>88</v>
      </c>
      <c r="R24" s="166">
        <v>3</v>
      </c>
      <c r="S24" s="165" t="s">
        <v>290</v>
      </c>
      <c r="T24" s="166">
        <v>1</v>
      </c>
    </row>
    <row r="25" spans="1:26" ht="15.75" customHeight="1" thickBot="1">
      <c r="A25" s="168"/>
      <c r="B25" s="169">
        <f>+SUM(B17:B24)</f>
        <v>108</v>
      </c>
      <c r="C25" s="168"/>
      <c r="D25" s="169">
        <f>+SUM(D17:D24)</f>
        <v>82</v>
      </c>
      <c r="E25" s="168"/>
      <c r="F25" s="169">
        <f>+SUM(F17:F24)</f>
        <v>106</v>
      </c>
      <c r="G25" s="168"/>
      <c r="H25" s="169">
        <f>+SUM(H17:H24)</f>
        <v>40</v>
      </c>
      <c r="I25" s="168"/>
      <c r="J25" s="169">
        <f>+SUM(J17:J24)</f>
        <v>165</v>
      </c>
      <c r="K25" s="168"/>
      <c r="L25" s="169">
        <f>+SUM(L17:L24)</f>
        <v>68</v>
      </c>
      <c r="M25" s="168"/>
      <c r="N25" s="169">
        <f>+SUM(N17:N24)</f>
        <v>129</v>
      </c>
      <c r="O25" s="168"/>
      <c r="P25" s="169">
        <f>+SUM(P17:P24)</f>
        <v>141</v>
      </c>
      <c r="Q25" s="168"/>
      <c r="R25" s="169">
        <f>+SUM(R17:R24)</f>
        <v>94</v>
      </c>
      <c r="S25" s="168"/>
      <c r="T25" s="169">
        <f>+SUM(T17:T24)</f>
        <v>81</v>
      </c>
      <c r="U25" s="151"/>
      <c r="V25" s="151"/>
      <c r="W25" s="151"/>
      <c r="X25" s="151"/>
      <c r="Y25" s="151"/>
      <c r="Z25" s="151"/>
    </row>
    <row r="26" spans="1:26" ht="14">
      <c r="A26" s="159" t="s">
        <v>306</v>
      </c>
      <c r="B26" s="171">
        <v>3</v>
      </c>
      <c r="C26" s="159" t="s">
        <v>309</v>
      </c>
      <c r="D26" s="171">
        <v>250</v>
      </c>
      <c r="E26" s="159" t="s">
        <v>45</v>
      </c>
      <c r="F26" s="171">
        <v>121</v>
      </c>
      <c r="G26" s="159" t="s">
        <v>307</v>
      </c>
      <c r="H26" s="171">
        <v>265</v>
      </c>
      <c r="I26" s="159" t="s">
        <v>303</v>
      </c>
      <c r="J26" s="171">
        <v>125</v>
      </c>
      <c r="K26" s="176" t="s">
        <v>118</v>
      </c>
      <c r="L26" s="177">
        <v>5</v>
      </c>
      <c r="M26" s="159" t="s">
        <v>311</v>
      </c>
      <c r="N26" s="171">
        <v>170</v>
      </c>
      <c r="O26" s="159" t="s">
        <v>300</v>
      </c>
      <c r="P26" s="171">
        <v>53</v>
      </c>
      <c r="Q26" s="159" t="s">
        <v>301</v>
      </c>
      <c r="R26" s="171">
        <v>36</v>
      </c>
      <c r="S26" s="159" t="s">
        <v>305</v>
      </c>
      <c r="T26" s="171">
        <v>165</v>
      </c>
    </row>
    <row r="27" spans="1:26" ht="14">
      <c r="A27" s="162" t="s">
        <v>308</v>
      </c>
      <c r="B27" s="163">
        <v>75</v>
      </c>
      <c r="C27" s="162" t="s">
        <v>312</v>
      </c>
      <c r="D27" s="163">
        <v>70</v>
      </c>
      <c r="E27" s="162" t="s">
        <v>313</v>
      </c>
      <c r="F27" s="163">
        <v>60</v>
      </c>
      <c r="G27" s="162" t="s">
        <v>316</v>
      </c>
      <c r="H27" s="163">
        <v>71</v>
      </c>
      <c r="I27" s="162" t="s">
        <v>46</v>
      </c>
      <c r="J27" s="163">
        <v>25</v>
      </c>
      <c r="K27" s="162" t="s">
        <v>310</v>
      </c>
      <c r="L27" s="163">
        <v>190</v>
      </c>
      <c r="M27" s="162" t="s">
        <v>327</v>
      </c>
      <c r="N27" s="163">
        <v>18</v>
      </c>
      <c r="O27" s="162" t="s">
        <v>302</v>
      </c>
      <c r="P27" s="163">
        <v>23</v>
      </c>
      <c r="Q27" s="162" t="s">
        <v>304</v>
      </c>
      <c r="R27" s="163">
        <v>170</v>
      </c>
      <c r="S27" s="162" t="s">
        <v>314</v>
      </c>
      <c r="T27" s="163">
        <v>35</v>
      </c>
    </row>
    <row r="28" spans="1:26" ht="14">
      <c r="A28" s="162" t="s">
        <v>315</v>
      </c>
      <c r="B28" s="163">
        <v>100</v>
      </c>
      <c r="C28" s="162" t="s">
        <v>321</v>
      </c>
      <c r="D28" s="163">
        <v>40</v>
      </c>
      <c r="E28" s="162" t="s">
        <v>317</v>
      </c>
      <c r="F28" s="163">
        <v>61</v>
      </c>
      <c r="G28" s="162" t="s">
        <v>319</v>
      </c>
      <c r="H28" s="163">
        <v>60</v>
      </c>
      <c r="I28" s="162" t="s">
        <v>326</v>
      </c>
      <c r="J28" s="163">
        <v>25</v>
      </c>
      <c r="K28" s="162" t="s">
        <v>48</v>
      </c>
      <c r="L28" s="163">
        <v>51</v>
      </c>
      <c r="M28" s="162" t="s">
        <v>337</v>
      </c>
      <c r="N28" s="163">
        <v>7</v>
      </c>
      <c r="O28" s="162" t="s">
        <v>47</v>
      </c>
      <c r="P28" s="163">
        <v>53</v>
      </c>
      <c r="Q28" s="162" t="s">
        <v>69</v>
      </c>
      <c r="R28" s="163">
        <v>26</v>
      </c>
      <c r="S28" s="162" t="s">
        <v>318</v>
      </c>
      <c r="T28" s="163">
        <v>16</v>
      </c>
    </row>
    <row r="29" spans="1:26" ht="14">
      <c r="A29" s="162" t="s">
        <v>324</v>
      </c>
      <c r="B29" s="163">
        <v>26</v>
      </c>
      <c r="C29" s="162" t="s">
        <v>345</v>
      </c>
      <c r="D29" s="163">
        <v>1</v>
      </c>
      <c r="E29" s="162" t="s">
        <v>331</v>
      </c>
      <c r="F29" s="163">
        <v>64</v>
      </c>
      <c r="G29" s="162" t="s">
        <v>335</v>
      </c>
      <c r="H29" s="163">
        <v>18</v>
      </c>
      <c r="I29" s="162" t="s">
        <v>329</v>
      </c>
      <c r="J29" s="163">
        <v>12</v>
      </c>
      <c r="K29" s="162" t="s">
        <v>325</v>
      </c>
      <c r="L29" s="163">
        <v>65</v>
      </c>
      <c r="M29" s="162" t="s">
        <v>342</v>
      </c>
      <c r="N29" s="163">
        <v>15</v>
      </c>
      <c r="O29" s="162" t="s">
        <v>322</v>
      </c>
      <c r="P29" s="163">
        <v>16</v>
      </c>
      <c r="Q29" s="162" t="s">
        <v>320</v>
      </c>
      <c r="R29" s="163">
        <v>40</v>
      </c>
      <c r="S29" s="162" t="s">
        <v>38</v>
      </c>
      <c r="T29" s="163">
        <v>24</v>
      </c>
    </row>
    <row r="30" spans="1:26" ht="14">
      <c r="A30" s="162" t="s">
        <v>42</v>
      </c>
      <c r="B30" s="163">
        <v>61</v>
      </c>
      <c r="C30" s="162" t="s">
        <v>348</v>
      </c>
      <c r="D30" s="163">
        <v>15</v>
      </c>
      <c r="E30" s="162" t="s">
        <v>336</v>
      </c>
      <c r="F30" s="163">
        <v>30</v>
      </c>
      <c r="G30" s="162" t="s">
        <v>343</v>
      </c>
      <c r="H30" s="163">
        <v>1</v>
      </c>
      <c r="I30" s="162" t="s">
        <v>334</v>
      </c>
      <c r="J30" s="163">
        <v>25</v>
      </c>
      <c r="K30" s="162" t="s">
        <v>332</v>
      </c>
      <c r="L30" s="163">
        <v>20</v>
      </c>
      <c r="M30" s="162" t="s">
        <v>350</v>
      </c>
      <c r="N30" s="163">
        <v>1</v>
      </c>
      <c r="O30" s="162" t="s">
        <v>43</v>
      </c>
      <c r="P30" s="163">
        <v>4</v>
      </c>
      <c r="Q30" s="162" t="s">
        <v>323</v>
      </c>
      <c r="R30" s="163">
        <v>31</v>
      </c>
      <c r="S30" s="162" t="s">
        <v>330</v>
      </c>
      <c r="T30" s="163">
        <v>20</v>
      </c>
    </row>
    <row r="31" spans="1:26" ht="15.75" customHeight="1" thickBot="1">
      <c r="A31" s="165" t="s">
        <v>339</v>
      </c>
      <c r="B31" s="166">
        <v>1</v>
      </c>
      <c r="C31" s="165" t="s">
        <v>349</v>
      </c>
      <c r="D31" s="166">
        <v>1</v>
      </c>
      <c r="E31" s="165" t="s">
        <v>346</v>
      </c>
      <c r="F31" s="166">
        <v>1</v>
      </c>
      <c r="G31" s="165" t="s">
        <v>347</v>
      </c>
      <c r="H31" s="166">
        <v>3</v>
      </c>
      <c r="I31" s="165" t="s">
        <v>340</v>
      </c>
      <c r="J31" s="166">
        <v>5</v>
      </c>
      <c r="K31" s="165" t="s">
        <v>341</v>
      </c>
      <c r="L31" s="166">
        <v>7</v>
      </c>
      <c r="M31" s="165" t="s">
        <v>351</v>
      </c>
      <c r="N31" s="166">
        <v>1</v>
      </c>
      <c r="O31" s="165" t="s">
        <v>344</v>
      </c>
      <c r="P31" s="166">
        <v>13</v>
      </c>
      <c r="Q31" s="165" t="s">
        <v>333</v>
      </c>
      <c r="R31" s="166">
        <v>10</v>
      </c>
      <c r="S31" s="165" t="s">
        <v>338</v>
      </c>
      <c r="T31" s="166">
        <v>10</v>
      </c>
    </row>
    <row r="32" spans="1:26" ht="15.75" customHeight="1" thickBot="1">
      <c r="A32" s="151"/>
      <c r="B32" s="169">
        <f>+SUM(B26:B31)</f>
        <v>266</v>
      </c>
      <c r="C32" s="151"/>
      <c r="D32" s="169">
        <f>+SUM(D26:D31)</f>
        <v>377</v>
      </c>
      <c r="E32" s="151"/>
      <c r="F32" s="169">
        <f>+SUM(F26:F31)</f>
        <v>337</v>
      </c>
      <c r="G32" s="151"/>
      <c r="H32" s="169">
        <f>+SUM(H26:H31)+30</f>
        <v>448</v>
      </c>
      <c r="I32" s="151"/>
      <c r="J32" s="169">
        <f>+SUM(J26:J31)+1</f>
        <v>218</v>
      </c>
      <c r="K32" s="151"/>
      <c r="L32" s="169">
        <f>+SUM(L26:L31)</f>
        <v>338</v>
      </c>
      <c r="M32" s="151"/>
      <c r="N32" s="169">
        <f>+SUM(N26:N31)</f>
        <v>212</v>
      </c>
      <c r="O32" s="151"/>
      <c r="P32" s="169">
        <f>+SUM(P26:P31)</f>
        <v>162</v>
      </c>
      <c r="Q32" s="151"/>
      <c r="R32" s="169">
        <f>+SUM(R26:R31)</f>
        <v>313</v>
      </c>
      <c r="S32" s="151"/>
      <c r="T32" s="169">
        <f>+SUM(T26:T31)</f>
        <v>270</v>
      </c>
    </row>
    <row r="33" spans="1:20" ht="14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</row>
    <row r="34" spans="1:20" s="191" customFormat="1" ht="14">
      <c r="A34" s="189" t="s">
        <v>168</v>
      </c>
      <c r="B34" s="189"/>
      <c r="C34" s="189" t="s">
        <v>181</v>
      </c>
      <c r="D34" s="189"/>
      <c r="E34" s="189" t="s">
        <v>177</v>
      </c>
      <c r="F34" s="189"/>
      <c r="G34" s="189" t="s">
        <v>182</v>
      </c>
      <c r="H34" s="189"/>
      <c r="I34" s="189" t="s">
        <v>169</v>
      </c>
      <c r="J34" s="189"/>
      <c r="K34" s="190" t="s">
        <v>196</v>
      </c>
      <c r="L34" s="189"/>
      <c r="M34" s="189" t="s">
        <v>328</v>
      </c>
      <c r="N34" s="189"/>
      <c r="O34" s="189" t="s">
        <v>176</v>
      </c>
      <c r="P34" s="189"/>
      <c r="Q34" s="189" t="s">
        <v>279</v>
      </c>
      <c r="R34" s="189"/>
      <c r="S34" s="189" t="s">
        <v>171</v>
      </c>
      <c r="T34" s="189"/>
    </row>
    <row r="35" spans="1:20" ht="14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0" ht="14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</row>
    <row r="37" spans="1:20" ht="14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</row>
    <row r="38" spans="1:20" ht="14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</row>
    <row r="39" spans="1:20" ht="14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</row>
    <row r="40" spans="1:20" ht="14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</row>
    <row r="41" spans="1:20" ht="14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</row>
    <row r="42" spans="1:20" ht="14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1:20" ht="14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</row>
    <row r="44" spans="1:20" ht="14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</row>
    <row r="45" spans="1:20" ht="14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</row>
    <row r="46" spans="1:20" ht="14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</row>
    <row r="47" spans="1:20" ht="14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</row>
    <row r="48" spans="1:20" ht="14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</row>
    <row r="49" spans="1:20" ht="14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</row>
    <row r="50" spans="1:20" ht="14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</row>
    <row r="51" spans="1:20" ht="14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</row>
    <row r="52" spans="1:20" ht="14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</row>
    <row r="53" spans="1:20" ht="14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</row>
    <row r="54" spans="1:20" ht="14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</row>
    <row r="55" spans="1:20" ht="14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</row>
    <row r="56" spans="1:20" ht="14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</row>
    <row r="57" spans="1:20" ht="14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</row>
    <row r="58" spans="1:20" ht="14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</row>
    <row r="59" spans="1:20" ht="14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</row>
    <row r="60" spans="1:20" ht="14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</row>
    <row r="61" spans="1:20" ht="14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</row>
    <row r="62" spans="1:20" ht="14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</row>
    <row r="63" spans="1:20" ht="14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</row>
    <row r="64" spans="1:20" ht="14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</row>
    <row r="65" spans="1:20" ht="14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</row>
    <row r="66" spans="1:20" ht="14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</row>
    <row r="67" spans="1:20" ht="14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</row>
    <row r="68" spans="1:20" ht="14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</row>
    <row r="69" spans="1:20" ht="14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</row>
    <row r="70" spans="1:20" ht="14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</row>
    <row r="71" spans="1:20" ht="14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</row>
    <row r="72" spans="1:20" ht="14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</row>
    <row r="73" spans="1:20" ht="14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</row>
    <row r="74" spans="1:20" ht="14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</row>
    <row r="75" spans="1:20" ht="14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</row>
    <row r="76" spans="1:20" ht="14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</row>
    <row r="77" spans="1:20" ht="14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</row>
    <row r="78" spans="1:20" ht="14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</row>
    <row r="79" spans="1:20" ht="14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</row>
    <row r="80" spans="1:20" ht="14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</row>
    <row r="81" spans="1:20" ht="14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</row>
    <row r="82" spans="1:20" ht="14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</row>
    <row r="83" spans="1:20" ht="14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</row>
    <row r="84" spans="1:20" ht="14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</row>
    <row r="85" spans="1:20" ht="14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</row>
    <row r="86" spans="1:20" ht="14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</row>
    <row r="87" spans="1:20" ht="14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</row>
    <row r="88" spans="1:20" ht="14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</row>
    <row r="89" spans="1:20" ht="14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</row>
    <row r="90" spans="1:20" ht="14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</row>
    <row r="91" spans="1:20" ht="14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</row>
    <row r="92" spans="1:20" ht="14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</row>
    <row r="93" spans="1:20" ht="14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</row>
    <row r="94" spans="1:20" ht="14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</row>
    <row r="95" spans="1:20" ht="14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</row>
    <row r="96" spans="1:20" ht="14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</row>
    <row r="97" spans="1:20" ht="14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</row>
    <row r="98" spans="1:20" ht="14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</row>
    <row r="99" spans="1:20" ht="14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</row>
    <row r="100" spans="1:20" ht="14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</row>
    <row r="101" spans="1:20" ht="14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</row>
    <row r="102" spans="1:20" ht="14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</row>
    <row r="103" spans="1:20" ht="14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</row>
    <row r="104" spans="1:20" ht="14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</row>
    <row r="105" spans="1:20" ht="14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</row>
    <row r="106" spans="1:20" ht="14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</row>
    <row r="107" spans="1:20" ht="14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</row>
    <row r="108" spans="1:20" ht="14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</row>
    <row r="109" spans="1:20" ht="14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</row>
    <row r="110" spans="1:20" ht="14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</row>
    <row r="111" spans="1:20" ht="14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</row>
    <row r="112" spans="1:20" ht="14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</row>
    <row r="113" spans="1:20" ht="14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</row>
    <row r="114" spans="1:20" ht="14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</row>
    <row r="115" spans="1:20" ht="14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</row>
    <row r="116" spans="1:20" ht="14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</row>
    <row r="117" spans="1:20" ht="14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</row>
    <row r="118" spans="1:20" ht="14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</row>
    <row r="119" spans="1:20" ht="14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</row>
    <row r="120" spans="1:20" ht="14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</row>
    <row r="121" spans="1:20" ht="14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</row>
    <row r="122" spans="1:20" ht="14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</row>
    <row r="123" spans="1:20" ht="14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</row>
    <row r="124" spans="1:20" ht="14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</row>
    <row r="125" spans="1:20" ht="14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</row>
    <row r="126" spans="1:20" ht="14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</row>
    <row r="127" spans="1:20" ht="14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</row>
    <row r="128" spans="1:20" ht="14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</row>
    <row r="129" spans="1:20" ht="14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</row>
    <row r="130" spans="1:20" ht="14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</row>
    <row r="131" spans="1:20" ht="14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</row>
    <row r="132" spans="1:20" ht="14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</row>
    <row r="133" spans="1:20" ht="14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</row>
    <row r="134" spans="1:20" ht="14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</row>
    <row r="135" spans="1:20" ht="14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</row>
    <row r="136" spans="1:20" ht="14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</row>
    <row r="137" spans="1:20" ht="14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</row>
    <row r="138" spans="1:20" ht="14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</row>
    <row r="139" spans="1:20" ht="14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</row>
    <row r="140" spans="1:20" ht="14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</row>
    <row r="141" spans="1:20" ht="14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</row>
    <row r="142" spans="1:20" ht="14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</row>
    <row r="143" spans="1:20" ht="14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</row>
    <row r="144" spans="1:20" ht="14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</row>
    <row r="145" spans="1:20" ht="14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</row>
    <row r="146" spans="1:20" ht="14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</row>
    <row r="147" spans="1:20" ht="14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</row>
    <row r="148" spans="1:20" ht="14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</row>
    <row r="149" spans="1:20" ht="14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</row>
    <row r="150" spans="1:20" ht="14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</row>
    <row r="151" spans="1:20" ht="14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</row>
    <row r="152" spans="1:20" ht="14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</row>
    <row r="153" spans="1:20" ht="14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</row>
    <row r="154" spans="1:20" ht="14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</row>
    <row r="155" spans="1:20" ht="14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</row>
    <row r="156" spans="1:20" ht="14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</row>
    <row r="157" spans="1:20" ht="14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</row>
    <row r="158" spans="1:20" ht="14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</row>
    <row r="159" spans="1:20" ht="14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</row>
    <row r="160" spans="1:20" ht="14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</row>
    <row r="161" spans="1:20" ht="14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</row>
    <row r="162" spans="1:20" ht="14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</row>
    <row r="163" spans="1:20" ht="14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</row>
    <row r="164" spans="1:20" ht="14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</row>
    <row r="165" spans="1:20" ht="14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</row>
    <row r="166" spans="1:20" ht="14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</row>
    <row r="167" spans="1:20" ht="14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</row>
    <row r="168" spans="1:20" ht="14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</row>
    <row r="169" spans="1:20" ht="14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</row>
    <row r="170" spans="1:20" ht="14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</row>
    <row r="171" spans="1:20" ht="14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</row>
    <row r="172" spans="1:20" ht="14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</row>
    <row r="173" spans="1:20" ht="14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</row>
    <row r="174" spans="1:20" ht="14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</row>
    <row r="175" spans="1:20" ht="14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</row>
    <row r="176" spans="1:20" ht="14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</row>
    <row r="177" spans="1:20" ht="14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</row>
    <row r="178" spans="1:20" ht="14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</row>
    <row r="179" spans="1:20" ht="14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</row>
    <row r="180" spans="1:20" ht="14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</row>
    <row r="181" spans="1:20" ht="14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</row>
    <row r="182" spans="1:20" ht="14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</row>
    <row r="183" spans="1:20" ht="14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</row>
    <row r="184" spans="1:20" ht="14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</row>
    <row r="185" spans="1:20" ht="14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</row>
    <row r="186" spans="1:20" ht="14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</row>
    <row r="187" spans="1:20" ht="14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</row>
    <row r="188" spans="1:20" ht="14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</row>
    <row r="189" spans="1:20" ht="14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</row>
    <row r="190" spans="1:20" ht="14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</row>
    <row r="191" spans="1:20" ht="14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</row>
    <row r="192" spans="1:20" ht="14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</row>
    <row r="193" spans="1:20" ht="14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</row>
    <row r="194" spans="1:20" ht="14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</row>
    <row r="195" spans="1:20" ht="14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</row>
    <row r="196" spans="1:20" ht="14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</row>
    <row r="197" spans="1:20" ht="14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</row>
    <row r="198" spans="1:20" ht="14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</row>
    <row r="199" spans="1:20" ht="14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</row>
    <row r="200" spans="1:20" ht="14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</row>
    <row r="201" spans="1:20" ht="14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</row>
    <row r="202" spans="1:20" ht="14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</row>
    <row r="203" spans="1:20" ht="14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</row>
    <row r="204" spans="1:20" ht="14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</row>
    <row r="205" spans="1:20" ht="14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</row>
    <row r="206" spans="1:20" ht="14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</row>
    <row r="207" spans="1:20" ht="14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</row>
    <row r="208" spans="1:20" ht="14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</row>
    <row r="209" spans="1:20" ht="14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</row>
    <row r="210" spans="1:20" ht="14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</row>
    <row r="211" spans="1:20" ht="14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</row>
    <row r="212" spans="1:20" ht="14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</row>
    <row r="213" spans="1:20" ht="14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</row>
    <row r="214" spans="1:20" ht="14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</row>
    <row r="215" spans="1:20" ht="14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</row>
    <row r="216" spans="1:20" ht="14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</row>
    <row r="217" spans="1:20" ht="14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</row>
    <row r="218" spans="1:20" ht="14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</row>
    <row r="219" spans="1:20" ht="14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</row>
    <row r="220" spans="1:20" ht="14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</row>
    <row r="221" spans="1:20" ht="14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</row>
    <row r="222" spans="1:20" ht="14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</row>
    <row r="223" spans="1:20" ht="14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</row>
    <row r="224" spans="1:20" ht="14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</row>
    <row r="225" spans="1:20" ht="14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</row>
    <row r="226" spans="1:20" ht="14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</row>
    <row r="227" spans="1:20" ht="14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</row>
    <row r="228" spans="1:20" ht="14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</row>
    <row r="229" spans="1:20" ht="14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</row>
    <row r="230" spans="1:20" ht="14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</row>
    <row r="231" spans="1:20" ht="14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</row>
    <row r="232" spans="1:20" ht="14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</row>
    <row r="233" spans="1:20" ht="14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</row>
    <row r="234" spans="1:20" ht="14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</row>
    <row r="235" spans="1:20" ht="14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</row>
    <row r="236" spans="1:20" ht="14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</row>
    <row r="237" spans="1:20" ht="14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</row>
    <row r="238" spans="1:20" ht="14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</row>
    <row r="239" spans="1:20" ht="14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</row>
    <row r="240" spans="1:20" ht="14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</row>
    <row r="241" spans="1:20" ht="14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</row>
    <row r="242" spans="1:20" ht="14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</row>
    <row r="243" spans="1:20" ht="14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</row>
    <row r="244" spans="1:20" ht="14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</row>
    <row r="245" spans="1:20" ht="14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</row>
    <row r="246" spans="1:20" ht="14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</row>
    <row r="247" spans="1:20" ht="14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</row>
    <row r="248" spans="1:20" ht="14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</row>
    <row r="249" spans="1:20" ht="14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</row>
    <row r="250" spans="1:20" ht="14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</row>
    <row r="251" spans="1:20" ht="14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</row>
    <row r="252" spans="1:20" ht="14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</row>
    <row r="253" spans="1:20" ht="14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</row>
    <row r="254" spans="1:20" ht="14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</row>
    <row r="255" spans="1:20" ht="14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</row>
    <row r="256" spans="1:20" ht="14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</row>
    <row r="257" spans="1:20" ht="14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</row>
    <row r="258" spans="1:20" ht="14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</row>
    <row r="259" spans="1:20" ht="14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</row>
    <row r="260" spans="1:20" ht="14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</row>
    <row r="261" spans="1:20" ht="14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</row>
    <row r="262" spans="1:20" ht="14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</row>
    <row r="263" spans="1:20" ht="14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</row>
    <row r="264" spans="1:20" ht="14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</row>
    <row r="265" spans="1:20" ht="14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</row>
    <row r="266" spans="1:20" ht="14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</row>
    <row r="267" spans="1:20" ht="14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</row>
    <row r="268" spans="1:20" ht="14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</row>
    <row r="269" spans="1:20" ht="14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</row>
    <row r="270" spans="1:20" ht="14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</row>
    <row r="271" spans="1:20" ht="14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</row>
    <row r="272" spans="1:20" ht="14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</row>
    <row r="273" spans="1:20" ht="14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</row>
    <row r="274" spans="1:20" ht="14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</row>
    <row r="275" spans="1:20" ht="14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</row>
    <row r="276" spans="1:20" ht="14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</row>
    <row r="277" spans="1:20" ht="14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</row>
    <row r="278" spans="1:20" ht="14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</row>
    <row r="279" spans="1:20" ht="14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</row>
    <row r="280" spans="1:20" ht="14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</row>
    <row r="281" spans="1:20" ht="14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</row>
    <row r="282" spans="1:20" ht="14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</row>
    <row r="283" spans="1:20" ht="14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</row>
    <row r="284" spans="1:20" ht="14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</row>
    <row r="285" spans="1:20" ht="14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</row>
    <row r="286" spans="1:20" ht="14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</row>
    <row r="287" spans="1:20" ht="14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</row>
    <row r="288" spans="1:20" ht="14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</row>
    <row r="289" spans="1:20" ht="14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</row>
    <row r="290" spans="1:20" ht="14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</row>
    <row r="291" spans="1:20" ht="14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</row>
    <row r="292" spans="1:20" ht="14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</row>
    <row r="293" spans="1:20" ht="14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</row>
    <row r="294" spans="1:20" ht="14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</row>
    <row r="295" spans="1:20" ht="14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</row>
    <row r="296" spans="1:20" ht="14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</row>
    <row r="297" spans="1:20" ht="14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</row>
    <row r="298" spans="1:20" ht="14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</row>
    <row r="299" spans="1:20" ht="14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</row>
    <row r="300" spans="1:20" ht="14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</row>
    <row r="301" spans="1:20" ht="14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</row>
    <row r="302" spans="1:20" ht="14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</row>
    <row r="303" spans="1:20" ht="14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</row>
    <row r="304" spans="1:20" ht="14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</row>
    <row r="305" spans="1:20" ht="14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</row>
    <row r="306" spans="1:20" ht="14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</row>
    <row r="307" spans="1:20" ht="14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</row>
    <row r="308" spans="1:20" ht="14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</row>
    <row r="309" spans="1:20" ht="14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</row>
    <row r="310" spans="1:20" ht="14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</row>
    <row r="311" spans="1:20" ht="14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</row>
    <row r="312" spans="1:20" ht="14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</row>
    <row r="313" spans="1:20" ht="14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</row>
    <row r="314" spans="1:20" ht="14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</row>
    <row r="315" spans="1:20" ht="14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</row>
    <row r="316" spans="1:20" ht="14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</row>
    <row r="317" spans="1:20" ht="14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</row>
    <row r="318" spans="1:20" ht="14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</row>
    <row r="319" spans="1:20" ht="14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</row>
    <row r="320" spans="1:20" ht="14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</row>
    <row r="321" spans="1:20" ht="14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</row>
    <row r="322" spans="1:20" ht="14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</row>
    <row r="323" spans="1:20" ht="14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</row>
    <row r="324" spans="1:20" ht="14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</row>
    <row r="325" spans="1:20" ht="14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</row>
    <row r="326" spans="1:20" ht="14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</row>
    <row r="327" spans="1:20" ht="14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</row>
    <row r="328" spans="1:20" ht="14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</row>
    <row r="329" spans="1:20" ht="14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</row>
    <row r="330" spans="1:20" ht="14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</row>
    <row r="331" spans="1:20" ht="14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</row>
    <row r="332" spans="1:20" ht="14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</row>
    <row r="333" spans="1:20" ht="14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</row>
    <row r="334" spans="1:20" ht="14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</row>
    <row r="335" spans="1:20" ht="14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</row>
    <row r="336" spans="1:20" ht="14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</row>
    <row r="337" spans="1:20" ht="14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</row>
    <row r="338" spans="1:20" ht="14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</row>
    <row r="339" spans="1:20" ht="14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</row>
    <row r="340" spans="1:20" ht="14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</row>
    <row r="341" spans="1:20" ht="14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</row>
    <row r="342" spans="1:20" ht="14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</row>
    <row r="343" spans="1:20" ht="14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</row>
    <row r="344" spans="1:20" ht="14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</row>
    <row r="345" spans="1:20" ht="14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</row>
    <row r="346" spans="1:20" ht="14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</row>
    <row r="347" spans="1:20" ht="14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</row>
    <row r="348" spans="1:20" ht="14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</row>
    <row r="349" spans="1:20" ht="14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</row>
    <row r="350" spans="1:20" ht="14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</row>
    <row r="351" spans="1:20" ht="14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</row>
    <row r="352" spans="1:20" ht="14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</row>
    <row r="353" spans="1:20" ht="14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</row>
    <row r="354" spans="1:20" ht="14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</row>
    <row r="355" spans="1:20" ht="14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</row>
    <row r="356" spans="1:20" ht="14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</row>
    <row r="357" spans="1:20" ht="14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</row>
    <row r="358" spans="1:20" ht="14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</row>
    <row r="359" spans="1:20" ht="14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</row>
    <row r="360" spans="1:20" ht="14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</row>
    <row r="361" spans="1:20" ht="14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</row>
    <row r="362" spans="1:20" ht="14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</row>
    <row r="363" spans="1:20" ht="14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</row>
    <row r="364" spans="1:20" ht="14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</row>
    <row r="365" spans="1:20" ht="14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</row>
    <row r="366" spans="1:20" ht="14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</row>
    <row r="367" spans="1:20" ht="14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</row>
    <row r="368" spans="1:20" ht="14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</row>
    <row r="369" spans="1:20" ht="14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</row>
    <row r="370" spans="1:20" ht="14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</row>
    <row r="371" spans="1:20" ht="14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</row>
    <row r="372" spans="1:20" ht="14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</row>
    <row r="373" spans="1:20" ht="14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</row>
    <row r="374" spans="1:20" ht="14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</row>
    <row r="375" spans="1:20" ht="14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</row>
    <row r="376" spans="1:20" ht="14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</row>
    <row r="377" spans="1:20" ht="14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</row>
    <row r="378" spans="1:20" ht="14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</row>
    <row r="379" spans="1:20" ht="14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</row>
    <row r="380" spans="1:20" ht="14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</row>
    <row r="381" spans="1:20" ht="14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</row>
    <row r="382" spans="1:20" ht="14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</row>
    <row r="383" spans="1:20" ht="14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</row>
    <row r="384" spans="1:20" ht="14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</row>
    <row r="385" spans="1:20" ht="14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</row>
    <row r="386" spans="1:20" ht="14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</row>
    <row r="387" spans="1:20" ht="14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</row>
    <row r="388" spans="1:20" ht="14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</row>
    <row r="389" spans="1:20" ht="14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</row>
    <row r="390" spans="1:20" ht="14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</row>
    <row r="391" spans="1:20" ht="14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</row>
    <row r="392" spans="1:20" ht="14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</row>
    <row r="393" spans="1:20" ht="14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</row>
    <row r="394" spans="1:20" ht="14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</row>
    <row r="395" spans="1:20" ht="14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</row>
    <row r="396" spans="1:20" ht="14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</row>
    <row r="397" spans="1:20" ht="14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</row>
    <row r="398" spans="1:20" ht="14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</row>
    <row r="399" spans="1:20" ht="14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</row>
    <row r="400" spans="1:20" ht="14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</row>
    <row r="401" spans="1:20" ht="14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</row>
    <row r="402" spans="1:20" ht="14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</row>
    <row r="403" spans="1:20" ht="14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</row>
    <row r="404" spans="1:20" ht="14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</row>
    <row r="405" spans="1:20" ht="14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</row>
    <row r="406" spans="1:20" ht="14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</row>
    <row r="407" spans="1:20" ht="14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</row>
    <row r="408" spans="1:20" ht="14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</row>
    <row r="409" spans="1:20" ht="14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</row>
    <row r="410" spans="1:20" ht="14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</row>
    <row r="411" spans="1:20" ht="14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</row>
    <row r="412" spans="1:20" ht="14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</row>
    <row r="413" spans="1:20" ht="14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</row>
    <row r="414" spans="1:20" ht="14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</row>
    <row r="415" spans="1:20" ht="14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</row>
    <row r="416" spans="1:20" ht="14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</row>
    <row r="417" spans="1:20" ht="14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</row>
    <row r="418" spans="1:20" ht="14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</row>
    <row r="419" spans="1:20" ht="14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</row>
    <row r="420" spans="1:20" ht="14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</row>
    <row r="421" spans="1:20" ht="14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</row>
    <row r="422" spans="1:20" ht="14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</row>
    <row r="423" spans="1:20" ht="14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</row>
    <row r="424" spans="1:20" ht="14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</row>
    <row r="425" spans="1:20" ht="14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</row>
    <row r="426" spans="1:20" ht="14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</row>
    <row r="427" spans="1:20" ht="14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</row>
    <row r="428" spans="1:20" ht="14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</row>
    <row r="429" spans="1:20" ht="14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</row>
    <row r="430" spans="1:20" ht="14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</row>
    <row r="431" spans="1:20" ht="14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</row>
    <row r="432" spans="1:20" ht="14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</row>
    <row r="433" spans="1:20" ht="14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</row>
    <row r="434" spans="1:20" ht="14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</row>
    <row r="435" spans="1:20" ht="14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</row>
    <row r="436" spans="1:20" ht="14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</row>
    <row r="437" spans="1:20" ht="14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</row>
    <row r="438" spans="1:20" ht="14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</row>
    <row r="439" spans="1:20" ht="14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</row>
    <row r="440" spans="1:20" ht="14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</row>
    <row r="441" spans="1:20" ht="14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</row>
    <row r="442" spans="1:20" ht="14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</row>
    <row r="443" spans="1:20" ht="14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</row>
    <row r="444" spans="1:20" ht="14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</row>
    <row r="445" spans="1:20" ht="14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</row>
    <row r="446" spans="1:20" ht="14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</row>
    <row r="447" spans="1:20" ht="14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</row>
    <row r="448" spans="1:20" ht="14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</row>
    <row r="449" spans="1:20" ht="14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</row>
    <row r="450" spans="1:20" ht="14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</row>
    <row r="451" spans="1:20" ht="14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</row>
    <row r="452" spans="1:20" ht="14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</row>
    <row r="453" spans="1:20" ht="14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</row>
    <row r="454" spans="1:20" ht="14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</row>
    <row r="455" spans="1:20" ht="14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</row>
    <row r="456" spans="1:20" ht="14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</row>
    <row r="457" spans="1:20" ht="14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</row>
    <row r="458" spans="1:20" ht="14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</row>
    <row r="459" spans="1:20" ht="14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</row>
    <row r="460" spans="1:20" ht="14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</row>
    <row r="461" spans="1:20" ht="14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</row>
    <row r="462" spans="1:20" ht="14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</row>
    <row r="463" spans="1:20" ht="14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</row>
    <row r="464" spans="1:20" ht="14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</row>
    <row r="465" spans="1:20" ht="14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</row>
    <row r="466" spans="1:20" ht="14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</row>
    <row r="467" spans="1:20" ht="14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</row>
    <row r="468" spans="1:20" ht="14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</row>
    <row r="469" spans="1:20" ht="14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</row>
    <row r="470" spans="1:20" ht="14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</row>
    <row r="471" spans="1:20" ht="14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</row>
    <row r="472" spans="1:20" ht="14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</row>
    <row r="473" spans="1:20" ht="14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</row>
    <row r="474" spans="1:20" ht="14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</row>
    <row r="475" spans="1:20" ht="14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</row>
    <row r="476" spans="1:20" ht="14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</row>
    <row r="477" spans="1:20" ht="14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</row>
    <row r="478" spans="1:20" ht="14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</row>
    <row r="479" spans="1:20" ht="14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</row>
    <row r="480" spans="1:20" ht="14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</row>
    <row r="481" spans="1:20" ht="14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</row>
    <row r="482" spans="1:20" ht="14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</row>
    <row r="483" spans="1:20" ht="14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</row>
    <row r="484" spans="1:20" ht="14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</row>
    <row r="485" spans="1:20" ht="14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</row>
    <row r="486" spans="1:20" ht="14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</row>
    <row r="487" spans="1:20" ht="14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</row>
    <row r="488" spans="1:20" ht="14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</row>
    <row r="489" spans="1:20" ht="14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</row>
    <row r="490" spans="1:20" ht="14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</row>
    <row r="491" spans="1:20" ht="14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</row>
    <row r="492" spans="1:20" ht="14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</row>
    <row r="493" spans="1:20" ht="14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</row>
    <row r="494" spans="1:20" ht="14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</row>
    <row r="495" spans="1:20" ht="14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</row>
    <row r="496" spans="1:20" ht="14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</row>
    <row r="497" spans="1:20" ht="14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</row>
    <row r="498" spans="1:20" ht="14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</row>
    <row r="499" spans="1:20" ht="14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</row>
    <row r="500" spans="1:20" ht="14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</row>
    <row r="501" spans="1:20" ht="14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</row>
    <row r="502" spans="1:20" ht="14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</row>
    <row r="503" spans="1:20" ht="14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</row>
    <row r="504" spans="1:20" ht="14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</row>
    <row r="505" spans="1:20" ht="14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</row>
    <row r="506" spans="1:20" ht="14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</row>
    <row r="507" spans="1:20" ht="14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</row>
    <row r="508" spans="1:20" ht="14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</row>
    <row r="509" spans="1:20" ht="14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</row>
    <row r="510" spans="1:20" ht="14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</row>
    <row r="511" spans="1:20" ht="14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</row>
    <row r="512" spans="1:20" ht="14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</row>
    <row r="513" spans="1:20" ht="14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</row>
    <row r="514" spans="1:20" ht="14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</row>
    <row r="515" spans="1:20" ht="14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</row>
    <row r="516" spans="1:20" ht="14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</row>
    <row r="517" spans="1:20" ht="14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</row>
    <row r="518" spans="1:20" ht="14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</row>
    <row r="519" spans="1:20" ht="14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</row>
    <row r="520" spans="1:20" ht="14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</row>
    <row r="521" spans="1:20" ht="14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</row>
    <row r="522" spans="1:20" ht="14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</row>
    <row r="523" spans="1:20" ht="14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</row>
    <row r="524" spans="1:20" ht="14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</row>
    <row r="525" spans="1:20" ht="14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</row>
    <row r="526" spans="1:20" ht="14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</row>
    <row r="527" spans="1:20" ht="14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</row>
    <row r="528" spans="1:20" ht="14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</row>
    <row r="529" spans="1:20" ht="14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</row>
    <row r="530" spans="1:20" ht="14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</row>
    <row r="531" spans="1:20" ht="14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</row>
    <row r="532" spans="1:20" ht="14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</row>
    <row r="533" spans="1:20" ht="14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</row>
    <row r="534" spans="1:20" ht="14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</row>
    <row r="535" spans="1:20" ht="14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</row>
    <row r="536" spans="1:20" ht="14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</row>
    <row r="537" spans="1:20" ht="14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</row>
    <row r="538" spans="1:20" ht="14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</row>
    <row r="539" spans="1:20" ht="14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</row>
    <row r="540" spans="1:20" ht="14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</row>
    <row r="541" spans="1:20" ht="14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</row>
    <row r="542" spans="1:20" ht="14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</row>
    <row r="543" spans="1:20" ht="14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</row>
    <row r="544" spans="1:20" ht="14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</row>
    <row r="545" spans="1:20" ht="14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</row>
    <row r="546" spans="1:20" ht="14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</row>
    <row r="547" spans="1:20" ht="14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</row>
    <row r="548" spans="1:20" ht="14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</row>
    <row r="549" spans="1:20" ht="14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</row>
    <row r="550" spans="1:20" ht="14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</row>
    <row r="551" spans="1:20" ht="14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</row>
    <row r="552" spans="1:20" ht="14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</row>
    <row r="553" spans="1:20" ht="14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</row>
    <row r="554" spans="1:20" ht="14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</row>
    <row r="555" spans="1:20" ht="14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</row>
    <row r="556" spans="1:20" ht="14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</row>
    <row r="557" spans="1:20" ht="14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</row>
    <row r="558" spans="1:20" ht="14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</row>
    <row r="559" spans="1:20" ht="14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</row>
    <row r="560" spans="1:20" ht="14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</row>
    <row r="561" spans="1:20" ht="14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</row>
    <row r="562" spans="1:20" ht="14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</row>
    <row r="563" spans="1:20" ht="14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</row>
    <row r="564" spans="1:20" ht="14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</row>
    <row r="565" spans="1:20" ht="14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</row>
    <row r="566" spans="1:20" ht="14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</row>
    <row r="567" spans="1:20" ht="14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</row>
    <row r="568" spans="1:20" ht="14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</row>
    <row r="569" spans="1:20" ht="14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</row>
    <row r="570" spans="1:20" ht="14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</row>
    <row r="571" spans="1:20" ht="14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</row>
    <row r="572" spans="1:20" ht="14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</row>
    <row r="573" spans="1:20" ht="14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</row>
    <row r="574" spans="1:20" ht="14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</row>
    <row r="575" spans="1:20" ht="14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</row>
    <row r="576" spans="1:20" ht="14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</row>
    <row r="577" spans="1:20" ht="14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</row>
    <row r="578" spans="1:20" ht="14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</row>
    <row r="579" spans="1:20" ht="14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</row>
    <row r="580" spans="1:20" ht="14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</row>
    <row r="581" spans="1:20" ht="14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</row>
    <row r="582" spans="1:20" ht="14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</row>
    <row r="583" spans="1:20" ht="14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</row>
    <row r="584" spans="1:20" ht="14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</row>
    <row r="585" spans="1:20" ht="14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</row>
    <row r="586" spans="1:20" ht="14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</row>
    <row r="587" spans="1:20" ht="14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</row>
    <row r="588" spans="1:20" ht="14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</row>
    <row r="589" spans="1:20" ht="14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</row>
    <row r="590" spans="1:20" ht="14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</row>
    <row r="591" spans="1:20" ht="14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</row>
    <row r="592" spans="1:20" ht="14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</row>
    <row r="593" spans="1:20" ht="14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</row>
    <row r="594" spans="1:20" ht="14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</row>
    <row r="595" spans="1:20" ht="14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</row>
    <row r="596" spans="1:20" ht="14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</row>
    <row r="597" spans="1:20" ht="14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</row>
    <row r="598" spans="1:20" ht="14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</row>
    <row r="599" spans="1:20" ht="14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</row>
    <row r="600" spans="1:20" ht="14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</row>
    <row r="601" spans="1:20" ht="14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</row>
    <row r="602" spans="1:20" ht="14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</row>
    <row r="603" spans="1:20" ht="14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</row>
    <row r="604" spans="1:20" ht="14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</row>
    <row r="605" spans="1:20" ht="14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</row>
    <row r="606" spans="1:20" ht="14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</row>
    <row r="607" spans="1:20" ht="14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</row>
    <row r="608" spans="1:20" ht="14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</row>
    <row r="609" spans="1:20" ht="14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</row>
    <row r="610" spans="1:20" ht="14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</row>
    <row r="611" spans="1:20" ht="14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</row>
    <row r="612" spans="1:20" ht="14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</row>
    <row r="613" spans="1:20" ht="14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</row>
    <row r="614" spans="1:20" ht="14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</row>
    <row r="615" spans="1:20" ht="14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</row>
    <row r="616" spans="1:20" ht="14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</row>
    <row r="617" spans="1:20" ht="14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</row>
    <row r="618" spans="1:20" ht="14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</row>
    <row r="619" spans="1:20" ht="14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</row>
    <row r="620" spans="1:20" ht="14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</row>
    <row r="621" spans="1:20" ht="14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</row>
    <row r="622" spans="1:20" ht="14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</row>
    <row r="623" spans="1:20" ht="14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</row>
    <row r="624" spans="1:20" ht="14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</row>
    <row r="625" spans="1:20" ht="14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</row>
    <row r="626" spans="1:20" ht="14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</row>
    <row r="627" spans="1:20" ht="14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</row>
    <row r="628" spans="1:20" ht="14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</row>
    <row r="629" spans="1:20" ht="14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</row>
    <row r="630" spans="1:20" ht="14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</row>
    <row r="631" spans="1:20" ht="14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</row>
    <row r="632" spans="1:20" ht="14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</row>
    <row r="633" spans="1:20" ht="14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</row>
    <row r="634" spans="1:20" ht="14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</row>
    <row r="635" spans="1:20" ht="14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</row>
    <row r="636" spans="1:20" ht="14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</row>
    <row r="637" spans="1:20" ht="14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</row>
    <row r="638" spans="1:20" ht="14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</row>
    <row r="639" spans="1:20" ht="14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</row>
    <row r="640" spans="1:20" ht="14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</row>
    <row r="641" spans="1:20" ht="14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</row>
    <row r="642" spans="1:20" ht="14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</row>
    <row r="643" spans="1:20" ht="14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</row>
    <row r="644" spans="1:20" ht="14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</row>
    <row r="645" spans="1:20" ht="14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</row>
    <row r="646" spans="1:20" ht="14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</row>
    <row r="647" spans="1:20" ht="14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</row>
    <row r="648" spans="1:20" ht="14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</row>
    <row r="649" spans="1:20" ht="14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</row>
    <row r="650" spans="1:20" ht="14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</row>
    <row r="651" spans="1:20" ht="14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</row>
    <row r="652" spans="1:20" ht="14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</row>
    <row r="653" spans="1:20" ht="14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</row>
    <row r="654" spans="1:20" ht="14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</row>
    <row r="655" spans="1:20" ht="14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</row>
    <row r="656" spans="1:20" ht="14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</row>
    <row r="657" spans="1:20" ht="14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</row>
    <row r="658" spans="1:20" ht="14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</row>
    <row r="659" spans="1:20" ht="14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</row>
    <row r="660" spans="1:20" ht="14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</row>
    <row r="661" spans="1:20" ht="14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</row>
    <row r="662" spans="1:20" ht="14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</row>
    <row r="663" spans="1:20" ht="14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</row>
    <row r="664" spans="1:20" ht="14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</row>
    <row r="665" spans="1:20" ht="14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</row>
    <row r="666" spans="1:20" ht="14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</row>
    <row r="667" spans="1:20" ht="14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</row>
    <row r="668" spans="1:20" ht="14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</row>
    <row r="669" spans="1:20" ht="14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</row>
    <row r="670" spans="1:20" ht="14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</row>
    <row r="671" spans="1:20" ht="14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</row>
    <row r="672" spans="1:20" ht="14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</row>
    <row r="673" spans="1:20" ht="14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</row>
    <row r="674" spans="1:20" ht="14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</row>
    <row r="675" spans="1:20" ht="14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</row>
    <row r="676" spans="1:20" ht="14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</row>
    <row r="677" spans="1:20" ht="14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</row>
    <row r="678" spans="1:20" ht="14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</row>
    <row r="679" spans="1:20" ht="14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</row>
    <row r="680" spans="1:20" ht="14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</row>
    <row r="681" spans="1:20" ht="14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</row>
    <row r="682" spans="1:20" ht="14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</row>
    <row r="683" spans="1:20" ht="14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</row>
    <row r="684" spans="1:20" ht="14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</row>
    <row r="685" spans="1:20" ht="14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</row>
    <row r="686" spans="1:20" ht="14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</row>
    <row r="687" spans="1:20" ht="14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</row>
    <row r="688" spans="1:20" ht="14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</row>
    <row r="689" spans="1:20" ht="14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</row>
    <row r="690" spans="1:20" ht="14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</row>
    <row r="691" spans="1:20" ht="14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</row>
    <row r="692" spans="1:20" ht="14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</row>
    <row r="693" spans="1:20" ht="14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</row>
    <row r="694" spans="1:20" ht="14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</row>
    <row r="695" spans="1:20" ht="14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</row>
    <row r="696" spans="1:20" ht="14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</row>
    <row r="697" spans="1:20" ht="14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</row>
    <row r="698" spans="1:20" ht="14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</row>
    <row r="699" spans="1:20" ht="14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</row>
    <row r="700" spans="1:20" ht="14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</row>
    <row r="701" spans="1:20" ht="14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</row>
    <row r="702" spans="1:20" ht="14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</row>
    <row r="703" spans="1:20" ht="14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</row>
    <row r="704" spans="1:20" ht="14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</row>
    <row r="705" spans="1:20" ht="14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</row>
    <row r="706" spans="1:20" ht="14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</row>
    <row r="707" spans="1:20" ht="14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</row>
    <row r="708" spans="1:20" ht="14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</row>
    <row r="709" spans="1:20" ht="14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</row>
    <row r="710" spans="1:20" ht="14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</row>
    <row r="711" spans="1:20" ht="14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</row>
    <row r="712" spans="1:20" ht="14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</row>
    <row r="713" spans="1:20" ht="14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</row>
    <row r="714" spans="1:20" ht="14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</row>
    <row r="715" spans="1:20" ht="14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</row>
    <row r="716" spans="1:20" ht="14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</row>
    <row r="717" spans="1:20" ht="14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</row>
    <row r="718" spans="1:20" ht="14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</row>
    <row r="719" spans="1:20" ht="14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</row>
    <row r="720" spans="1:20" ht="14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</row>
    <row r="721" spans="1:20" ht="14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</row>
    <row r="722" spans="1:20" ht="14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</row>
    <row r="723" spans="1:20" ht="14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</row>
    <row r="724" spans="1:20" ht="14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</row>
    <row r="725" spans="1:20" ht="14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</row>
    <row r="726" spans="1:20" ht="14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</row>
    <row r="727" spans="1:20" ht="14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</row>
    <row r="728" spans="1:20" ht="14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</row>
    <row r="729" spans="1:20" ht="14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</row>
    <row r="730" spans="1:20" ht="14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</row>
    <row r="731" spans="1:20" ht="14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</row>
    <row r="732" spans="1:20" ht="14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</row>
    <row r="733" spans="1:20" ht="14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</row>
    <row r="734" spans="1:20" ht="14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</row>
    <row r="735" spans="1:20" ht="14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</row>
    <row r="736" spans="1:20" ht="14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</row>
    <row r="737" spans="1:20" ht="14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</row>
    <row r="738" spans="1:20" ht="14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</row>
    <row r="739" spans="1:20" ht="14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</row>
    <row r="740" spans="1:20" ht="14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</row>
    <row r="741" spans="1:20" ht="14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</row>
    <row r="742" spans="1:20" ht="14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</row>
    <row r="743" spans="1:20" ht="14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</row>
    <row r="744" spans="1:20" ht="14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</row>
    <row r="745" spans="1:20" ht="14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</row>
    <row r="746" spans="1:20" ht="14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</row>
    <row r="747" spans="1:20" ht="14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</row>
    <row r="748" spans="1:20" ht="14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</row>
    <row r="749" spans="1:20" ht="14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</row>
    <row r="750" spans="1:20" ht="14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</row>
    <row r="751" spans="1:20" ht="14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</row>
    <row r="752" spans="1:20" ht="14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</row>
    <row r="753" spans="1:20" ht="14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</row>
    <row r="754" spans="1:20" ht="14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</row>
    <row r="755" spans="1:20" ht="14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</row>
    <row r="756" spans="1:20" ht="14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</row>
    <row r="757" spans="1:20" ht="14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</row>
    <row r="758" spans="1:20" ht="14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</row>
    <row r="759" spans="1:20" ht="14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</row>
    <row r="760" spans="1:20" ht="14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</row>
    <row r="761" spans="1:20" ht="14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</row>
    <row r="762" spans="1:20" ht="14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</row>
    <row r="763" spans="1:20" ht="14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</row>
    <row r="764" spans="1:20" ht="14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</row>
    <row r="765" spans="1:20" ht="14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</row>
    <row r="766" spans="1:20" ht="14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</row>
    <row r="767" spans="1:20" ht="14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</row>
    <row r="768" spans="1:20" ht="14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</row>
    <row r="769" spans="1:20" ht="14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</row>
    <row r="770" spans="1:20" ht="14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</row>
    <row r="771" spans="1:20" ht="14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</row>
    <row r="772" spans="1:20" ht="14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</row>
    <row r="773" spans="1:20" ht="14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</row>
    <row r="774" spans="1:20" ht="14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</row>
    <row r="775" spans="1:20" ht="14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</row>
    <row r="776" spans="1:20" ht="14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</row>
    <row r="777" spans="1:20" ht="14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</row>
    <row r="778" spans="1:20" ht="14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</row>
    <row r="779" spans="1:20" ht="14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</row>
    <row r="780" spans="1:20" ht="14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</row>
    <row r="781" spans="1:20" ht="14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</row>
    <row r="782" spans="1:20" ht="14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</row>
    <row r="783" spans="1:20" ht="14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</row>
    <row r="784" spans="1:20" ht="14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</row>
    <row r="785" spans="1:20" ht="14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</row>
    <row r="786" spans="1:20" ht="14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</row>
    <row r="787" spans="1:20" ht="14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</row>
    <row r="788" spans="1:20" ht="14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</row>
    <row r="789" spans="1:20" ht="14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</row>
    <row r="790" spans="1:20" ht="14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</row>
    <row r="791" spans="1:20" ht="14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</row>
    <row r="792" spans="1:20" ht="14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</row>
    <row r="793" spans="1:20" ht="14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</row>
    <row r="794" spans="1:20" ht="14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</row>
    <row r="795" spans="1:20" ht="14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</row>
    <row r="796" spans="1:20" ht="14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</row>
    <row r="797" spans="1:20" ht="14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</row>
    <row r="798" spans="1:20" ht="14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</row>
    <row r="799" spans="1:20" ht="14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</row>
    <row r="800" spans="1:20" ht="14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</row>
    <row r="801" spans="1:20" ht="14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</row>
    <row r="802" spans="1:20" ht="14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</row>
    <row r="803" spans="1:20" ht="14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</row>
    <row r="804" spans="1:20" ht="14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</row>
    <row r="805" spans="1:20" ht="14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</row>
    <row r="806" spans="1:20" ht="14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</row>
    <row r="807" spans="1:20" ht="14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</row>
    <row r="808" spans="1:20" ht="14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</row>
    <row r="809" spans="1:20" ht="14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</row>
    <row r="810" spans="1:20" ht="14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</row>
    <row r="811" spans="1:20" ht="14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</row>
    <row r="812" spans="1:20" ht="14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</row>
    <row r="813" spans="1:20" ht="14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</row>
    <row r="814" spans="1:20" ht="14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</row>
    <row r="815" spans="1:20" ht="14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</row>
    <row r="816" spans="1:20" ht="14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</row>
    <row r="817" spans="1:20" ht="14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</row>
    <row r="818" spans="1:20" ht="14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</row>
    <row r="819" spans="1:20" ht="14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</row>
    <row r="820" spans="1:20" ht="14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</row>
    <row r="821" spans="1:20" ht="14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</row>
    <row r="822" spans="1:20" ht="14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</row>
    <row r="823" spans="1:20" ht="14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</row>
    <row r="824" spans="1:20" ht="14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</row>
    <row r="825" spans="1:20" ht="14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</row>
    <row r="826" spans="1:20" ht="14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</row>
    <row r="827" spans="1:20" ht="14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</row>
    <row r="828" spans="1:20" ht="14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</row>
    <row r="829" spans="1:20" ht="14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</row>
    <row r="830" spans="1:20" ht="14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</row>
    <row r="831" spans="1:20" ht="14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</row>
    <row r="832" spans="1:20" ht="14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</row>
    <row r="833" spans="1:20" ht="14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</row>
    <row r="834" spans="1:20" ht="14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</row>
    <row r="835" spans="1:20" ht="14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</row>
    <row r="836" spans="1:20" ht="14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</row>
    <row r="837" spans="1:20" ht="14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</row>
    <row r="838" spans="1:20" ht="14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</row>
    <row r="839" spans="1:20" ht="14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</row>
    <row r="840" spans="1:20" ht="14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</row>
    <row r="841" spans="1:20" ht="14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</row>
    <row r="842" spans="1:20" ht="14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</row>
    <row r="843" spans="1:20" ht="14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</row>
    <row r="844" spans="1:20" ht="14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</row>
    <row r="845" spans="1:20" ht="14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</row>
    <row r="846" spans="1:20" ht="14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</row>
    <row r="847" spans="1:20" ht="14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</row>
    <row r="848" spans="1:20" ht="14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</row>
    <row r="849" spans="1:20" ht="14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</row>
    <row r="850" spans="1:20" ht="14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</row>
    <row r="851" spans="1:20" ht="14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</row>
    <row r="852" spans="1:20" ht="14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</row>
    <row r="853" spans="1:20" ht="14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</row>
    <row r="854" spans="1:20" ht="14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</row>
    <row r="855" spans="1:20" ht="14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</row>
    <row r="856" spans="1:20" ht="14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</row>
    <row r="857" spans="1:20" ht="14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</row>
    <row r="858" spans="1:20" ht="14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</row>
    <row r="859" spans="1:20" ht="14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</row>
    <row r="860" spans="1:20" ht="14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</row>
    <row r="861" spans="1:20" ht="14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</row>
    <row r="862" spans="1:20" ht="14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</row>
    <row r="863" spans="1:20" ht="14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</row>
    <row r="864" spans="1:20" ht="14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</row>
    <row r="865" spans="1:20" ht="14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</row>
    <row r="866" spans="1:20" ht="14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</row>
    <row r="867" spans="1:20" ht="14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</row>
    <row r="868" spans="1:20" ht="14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</row>
    <row r="869" spans="1:20" ht="14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</row>
    <row r="870" spans="1:20" ht="14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</row>
    <row r="871" spans="1:20" ht="14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</row>
    <row r="872" spans="1:20" ht="14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</row>
    <row r="873" spans="1:20" ht="14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</row>
    <row r="874" spans="1:20" ht="14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</row>
    <row r="875" spans="1:20" ht="14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</row>
    <row r="876" spans="1:20" ht="14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</row>
    <row r="877" spans="1:20" ht="14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</row>
    <row r="878" spans="1:20" ht="14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</row>
    <row r="879" spans="1:20" ht="14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</row>
    <row r="880" spans="1:20" ht="14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</row>
    <row r="881" spans="1:20" ht="14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</row>
    <row r="882" spans="1:20" ht="14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</row>
    <row r="883" spans="1:20" ht="14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</row>
    <row r="884" spans="1:20" ht="14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</row>
    <row r="885" spans="1:20" ht="14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</row>
    <row r="886" spans="1:20" ht="14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</row>
    <row r="887" spans="1:20" ht="14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</row>
    <row r="888" spans="1:20" ht="14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</row>
    <row r="889" spans="1:20" ht="14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</row>
    <row r="890" spans="1:20" ht="14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</row>
    <row r="891" spans="1:20" ht="14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</row>
    <row r="892" spans="1:20" ht="14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</row>
    <row r="893" spans="1:20" ht="14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</row>
    <row r="894" spans="1:20" ht="14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</row>
    <row r="895" spans="1:20" ht="14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</row>
    <row r="896" spans="1:20" ht="14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</row>
    <row r="897" spans="1:20" ht="14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</row>
    <row r="898" spans="1:20" ht="14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</row>
    <row r="899" spans="1:20" ht="14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</row>
    <row r="900" spans="1:20" ht="14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</row>
    <row r="901" spans="1:20" ht="14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</row>
    <row r="902" spans="1:20" ht="14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</row>
    <row r="903" spans="1:20" ht="14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</row>
    <row r="904" spans="1:20" ht="14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</row>
    <row r="905" spans="1:20" ht="14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</row>
    <row r="906" spans="1:20" ht="14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</row>
    <row r="907" spans="1:20" ht="14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</row>
    <row r="908" spans="1:20" ht="14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</row>
    <row r="909" spans="1:20" ht="14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</row>
    <row r="910" spans="1:20" ht="14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</row>
    <row r="911" spans="1:20" ht="14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</row>
    <row r="912" spans="1:20" ht="14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</row>
    <row r="913" spans="1:20" ht="14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</row>
    <row r="914" spans="1:20" ht="14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</row>
    <row r="915" spans="1:20" ht="14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</row>
    <row r="916" spans="1:20" ht="14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</row>
    <row r="917" spans="1:20" ht="14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</row>
    <row r="918" spans="1:20" ht="14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</row>
    <row r="919" spans="1:20" ht="14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</row>
    <row r="920" spans="1:20" ht="14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</row>
    <row r="921" spans="1:20" ht="14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</row>
    <row r="922" spans="1:20" ht="14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</row>
    <row r="923" spans="1:20" ht="14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</row>
    <row r="924" spans="1:20" ht="14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</row>
    <row r="925" spans="1:20" ht="14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</row>
    <row r="926" spans="1:20" ht="14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</row>
    <row r="927" spans="1:20" ht="14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</row>
    <row r="928" spans="1:20" ht="14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</row>
    <row r="929" spans="1:20" ht="14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</row>
    <row r="930" spans="1:20" ht="14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</row>
    <row r="931" spans="1:20" ht="14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</row>
    <row r="932" spans="1:20" ht="14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</row>
    <row r="933" spans="1:20" ht="14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</row>
    <row r="934" spans="1:20" ht="14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</row>
    <row r="935" spans="1:20" ht="14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</row>
    <row r="936" spans="1:20" ht="14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</row>
    <row r="937" spans="1:20" ht="14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</row>
    <row r="938" spans="1:20" ht="14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</row>
    <row r="939" spans="1:20" ht="14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</row>
    <row r="940" spans="1:20" ht="14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</row>
    <row r="941" spans="1:20" ht="14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</row>
    <row r="942" spans="1:20" ht="14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</row>
    <row r="943" spans="1:20" ht="14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</row>
    <row r="944" spans="1:20" ht="14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</row>
    <row r="945" spans="1:20" ht="14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</row>
    <row r="946" spans="1:20" ht="14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</row>
    <row r="947" spans="1:20" ht="14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</row>
    <row r="948" spans="1:20" ht="14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</row>
    <row r="949" spans="1:20" ht="14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</row>
    <row r="950" spans="1:20" ht="14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</row>
    <row r="951" spans="1:20" ht="14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</row>
    <row r="952" spans="1:20" ht="14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</row>
    <row r="953" spans="1:20" ht="14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</row>
    <row r="954" spans="1:20" ht="14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</row>
    <row r="955" spans="1:20" ht="14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</row>
    <row r="956" spans="1:20" ht="14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</row>
    <row r="957" spans="1:20" ht="14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</row>
    <row r="958" spans="1:20" ht="14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</row>
    <row r="959" spans="1:20" ht="14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</row>
    <row r="960" spans="1:20" ht="14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</row>
    <row r="961" spans="1:20" ht="14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</row>
    <row r="962" spans="1:20" ht="14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</row>
    <row r="963" spans="1:20" ht="14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</row>
    <row r="964" spans="1:20" ht="14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</row>
    <row r="965" spans="1:20" ht="14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</row>
    <row r="966" spans="1:20" ht="14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</row>
    <row r="967" spans="1:20" ht="14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</row>
    <row r="968" spans="1:20" ht="14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</row>
    <row r="969" spans="1:20" ht="14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</row>
    <row r="970" spans="1:20" ht="14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</row>
    <row r="971" spans="1:20" ht="14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</row>
    <row r="972" spans="1:20" ht="14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</row>
    <row r="973" spans="1:20" ht="14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</row>
    <row r="974" spans="1:20" ht="14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</row>
    <row r="975" spans="1:20" ht="14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</row>
    <row r="976" spans="1:20" ht="14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</row>
    <row r="977" spans="1:20" ht="14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</row>
    <row r="978" spans="1:20" ht="14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</row>
    <row r="979" spans="1:20" ht="14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</row>
    <row r="980" spans="1:20" ht="14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</row>
    <row r="981" spans="1:20" ht="14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</row>
    <row r="982" spans="1:20" ht="14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</row>
    <row r="983" spans="1:20" ht="14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</row>
    <row r="984" spans="1:20" ht="14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</row>
    <row r="985" spans="1:20" ht="14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</row>
    <row r="986" spans="1:20" ht="14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</row>
    <row r="987" spans="1:20" ht="14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</row>
    <row r="988" spans="1:20" ht="14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</row>
    <row r="989" spans="1:20" ht="14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</row>
    <row r="990" spans="1:20" ht="14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</row>
    <row r="991" spans="1:20" ht="14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</row>
    <row r="992" spans="1:20" ht="14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</row>
    <row r="993" spans="1:20" ht="14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</row>
    <row r="994" spans="1:20" ht="14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</row>
    <row r="995" spans="1:20" ht="14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</row>
    <row r="996" spans="1:20" ht="14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</row>
    <row r="997" spans="1:20" ht="14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</row>
    <row r="998" spans="1:20" ht="14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</row>
    <row r="999" spans="1:20" ht="14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</row>
    <row r="1000" spans="1:20" ht="14">
      <c r="A1000" s="151"/>
      <c r="B1000" s="151"/>
      <c r="C1000" s="151"/>
      <c r="D1000" s="151"/>
      <c r="E1000" s="151"/>
      <c r="F1000" s="151"/>
      <c r="G1000" s="151"/>
      <c r="H1000" s="151"/>
      <c r="I1000" s="151"/>
      <c r="J1000" s="151"/>
      <c r="K1000" s="151"/>
      <c r="L1000" s="151"/>
      <c r="M1000" s="151"/>
      <c r="N1000" s="151"/>
      <c r="O1000" s="151"/>
      <c r="P1000" s="151"/>
      <c r="Q1000" s="151"/>
      <c r="R1000" s="151"/>
      <c r="S1000" s="151"/>
      <c r="T1000" s="151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workbookViewId="0">
      <selection activeCell="P3" sqref="P3"/>
    </sheetView>
  </sheetViews>
  <sheetFormatPr baseColWidth="10" defaultColWidth="13.33203125" defaultRowHeight="15" customHeight="1" x14ac:dyDescent="0"/>
  <cols>
    <col min="1" max="1" width="6.83203125" customWidth="1"/>
    <col min="2" max="2" width="14.33203125" bestFit="1" customWidth="1"/>
    <col min="3" max="19" width="6.83203125" customWidth="1"/>
    <col min="20" max="20" width="14.1640625" bestFit="1" customWidth="1"/>
    <col min="21" max="21" width="6.83203125" customWidth="1"/>
    <col min="22" max="22" width="8.33203125" bestFit="1" customWidth="1"/>
    <col min="23" max="26" width="6.83203125" customWidth="1"/>
  </cols>
  <sheetData>
    <row r="1" spans="1:22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61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106</v>
      </c>
      <c r="Q1" s="1"/>
      <c r="T1" s="199" t="s">
        <v>84</v>
      </c>
      <c r="U1" s="199"/>
      <c r="V1" s="199"/>
    </row>
    <row r="2" spans="1:22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T2" s="199"/>
      <c r="U2" s="199"/>
      <c r="V2" s="199"/>
    </row>
    <row r="3" spans="1:22" ht="16" thickBot="1">
      <c r="A3" s="3">
        <v>1</v>
      </c>
      <c r="B3" s="3" t="s">
        <v>105</v>
      </c>
      <c r="C3" s="3">
        <v>14</v>
      </c>
      <c r="D3" s="3">
        <v>50</v>
      </c>
      <c r="E3" s="4"/>
      <c r="F3" s="5"/>
      <c r="G3" s="5"/>
      <c r="H3" s="5"/>
      <c r="I3" s="5"/>
      <c r="J3" s="5"/>
      <c r="K3" s="4">
        <f>SvincoliLP!$B$12</f>
        <v>0</v>
      </c>
      <c r="L3" s="11">
        <f>SvincoliLP!B24</f>
        <v>0</v>
      </c>
      <c r="M3" s="4">
        <f>SvincoliLP!$B$37</f>
        <v>0</v>
      </c>
      <c r="N3" s="13">
        <f>SvincoliLP!$B$48</f>
        <v>0</v>
      </c>
      <c r="O3" s="16">
        <f t="shared" ref="O3:O12" si="0">C3+D3+E3+F3+G3+H3+I3+J3+K3-L3+M3-N3</f>
        <v>64</v>
      </c>
      <c r="P3" s="104">
        <f>ROUNDDOWN(O3/3,0)</f>
        <v>21</v>
      </c>
      <c r="Q3" s="17"/>
      <c r="T3" s="97"/>
      <c r="U3" s="97"/>
      <c r="V3" s="97"/>
    </row>
    <row r="4" spans="1:22" ht="16" thickBot="1">
      <c r="A4" s="18">
        <v>2</v>
      </c>
      <c r="B4" s="18" t="s">
        <v>63</v>
      </c>
      <c r="C4" s="18">
        <v>14</v>
      </c>
      <c r="D4" s="18">
        <v>50</v>
      </c>
      <c r="E4" s="21"/>
      <c r="F4" s="17"/>
      <c r="G4" s="17"/>
      <c r="H4" s="17"/>
      <c r="I4" s="17"/>
      <c r="J4" s="17"/>
      <c r="K4" s="21">
        <f>SvincoliLP!$D$12</f>
        <v>0</v>
      </c>
      <c r="L4" s="22">
        <f>SvincoliLP!D24</f>
        <v>0</v>
      </c>
      <c r="M4" s="21">
        <f>SvincoliLP!$D$37</f>
        <v>0</v>
      </c>
      <c r="N4" s="23">
        <f>SvincoliLP!$D$48</f>
        <v>0</v>
      </c>
      <c r="O4" s="25">
        <f t="shared" si="0"/>
        <v>64</v>
      </c>
      <c r="P4" s="105">
        <f t="shared" ref="P4:P12" si="1">ROUNDDOWN(O4/3,0)</f>
        <v>21</v>
      </c>
      <c r="Q4" s="17"/>
      <c r="T4" s="62"/>
      <c r="U4" s="73"/>
      <c r="V4" s="100"/>
    </row>
    <row r="5" spans="1:22">
      <c r="A5" s="18">
        <v>3</v>
      </c>
      <c r="B5" s="18" t="s">
        <v>66</v>
      </c>
      <c r="C5" s="18">
        <v>5</v>
      </c>
      <c r="D5" s="18">
        <v>50</v>
      </c>
      <c r="E5" s="21"/>
      <c r="F5" s="17"/>
      <c r="G5" s="17"/>
      <c r="H5" s="17"/>
      <c r="I5" s="17"/>
      <c r="J5" s="17"/>
      <c r="K5" s="21">
        <f>SvincoliLP!$F$12</f>
        <v>0</v>
      </c>
      <c r="L5" s="22">
        <f>SvincoliLP!F24</f>
        <v>0</v>
      </c>
      <c r="M5" s="21">
        <f>SvincoliLP!$F$37</f>
        <v>0</v>
      </c>
      <c r="N5" s="23">
        <f>SvincoliLP!$F$48</f>
        <v>0</v>
      </c>
      <c r="O5" s="25">
        <f t="shared" si="0"/>
        <v>55</v>
      </c>
      <c r="P5" s="105">
        <f t="shared" si="1"/>
        <v>18</v>
      </c>
      <c r="Q5" s="17"/>
      <c r="T5" s="91"/>
      <c r="U5" s="74"/>
      <c r="V5" s="93"/>
    </row>
    <row r="6" spans="1:22" ht="16" thickBot="1">
      <c r="A6" s="18">
        <v>4</v>
      </c>
      <c r="B6" s="18" t="s">
        <v>67</v>
      </c>
      <c r="C6" s="18">
        <v>7</v>
      </c>
      <c r="D6" s="18">
        <v>50</v>
      </c>
      <c r="E6" s="21"/>
      <c r="F6" s="17"/>
      <c r="G6" s="17"/>
      <c r="H6" s="17"/>
      <c r="I6" s="17"/>
      <c r="J6" s="17"/>
      <c r="K6" s="21">
        <f>SvincoliLP!$H$12</f>
        <v>0</v>
      </c>
      <c r="L6" s="22">
        <f>SvincoliLP!H24</f>
        <v>0</v>
      </c>
      <c r="M6" s="21">
        <f>SvincoliLP!$H$37</f>
        <v>0</v>
      </c>
      <c r="N6" s="23">
        <f>SvincoliLP!$H$48</f>
        <v>0</v>
      </c>
      <c r="O6" s="25">
        <f t="shared" si="0"/>
        <v>57</v>
      </c>
      <c r="P6" s="105">
        <f t="shared" si="1"/>
        <v>19</v>
      </c>
      <c r="Q6" s="17"/>
      <c r="T6" s="68"/>
      <c r="U6" s="75"/>
      <c r="V6" s="85"/>
    </row>
    <row r="7" spans="1:22">
      <c r="A7" s="18">
        <v>5</v>
      </c>
      <c r="B7" s="18" t="s">
        <v>68</v>
      </c>
      <c r="C7" s="18">
        <v>11</v>
      </c>
      <c r="D7" s="18">
        <v>50</v>
      </c>
      <c r="E7" s="21"/>
      <c r="F7" s="17"/>
      <c r="G7" s="17"/>
      <c r="H7" s="17"/>
      <c r="I7" s="17"/>
      <c r="J7" s="17"/>
      <c r="K7" s="21">
        <f>SvincoliLP!$J$12</f>
        <v>0</v>
      </c>
      <c r="L7" s="22">
        <f>SvincoliLP!J24</f>
        <v>0</v>
      </c>
      <c r="M7" s="21">
        <f>SvincoliLP!$J$37</f>
        <v>0</v>
      </c>
      <c r="N7" s="23">
        <f>SvincoliLP!$J$48</f>
        <v>0</v>
      </c>
      <c r="O7" s="25">
        <f t="shared" si="0"/>
        <v>61</v>
      </c>
      <c r="P7" s="105">
        <f t="shared" si="1"/>
        <v>20</v>
      </c>
      <c r="Q7" s="17"/>
      <c r="T7" s="88"/>
      <c r="U7" s="99"/>
      <c r="V7" s="88"/>
    </row>
    <row r="8" spans="1:22">
      <c r="A8" s="18">
        <v>6</v>
      </c>
      <c r="B8" s="18" t="s">
        <v>65</v>
      </c>
      <c r="C8" s="18">
        <v>1</v>
      </c>
      <c r="D8" s="18">
        <v>50</v>
      </c>
      <c r="E8" s="21"/>
      <c r="F8" s="17"/>
      <c r="G8" s="17"/>
      <c r="H8" s="17"/>
      <c r="I8" s="17"/>
      <c r="J8" s="17"/>
      <c r="K8" s="21">
        <f>SvincoliLP!$L$12</f>
        <v>0</v>
      </c>
      <c r="L8" s="22">
        <f>SvincoliLP!L24</f>
        <v>0</v>
      </c>
      <c r="M8" s="21">
        <f>SvincoliLP!$L$37</f>
        <v>0</v>
      </c>
      <c r="N8" s="23">
        <f>SvincoliLP!$L$48</f>
        <v>0</v>
      </c>
      <c r="O8" s="25">
        <f t="shared" si="0"/>
        <v>51</v>
      </c>
      <c r="P8" s="105">
        <f t="shared" si="1"/>
        <v>17</v>
      </c>
      <c r="Q8" s="17"/>
      <c r="T8" s="58"/>
      <c r="U8" s="99"/>
      <c r="V8" s="58"/>
    </row>
    <row r="9" spans="1:22">
      <c r="A9" s="18">
        <v>7</v>
      </c>
      <c r="B9" s="18" t="s">
        <v>71</v>
      </c>
      <c r="C9" s="18">
        <v>27</v>
      </c>
      <c r="D9" s="18">
        <v>50</v>
      </c>
      <c r="E9" s="21"/>
      <c r="F9" s="17"/>
      <c r="G9" s="17"/>
      <c r="H9" s="17"/>
      <c r="I9" s="17"/>
      <c r="J9" s="17"/>
      <c r="K9" s="21">
        <f>SvincoliLP!$N$12</f>
        <v>0</v>
      </c>
      <c r="L9" s="22">
        <f>SvincoliLP!N24</f>
        <v>0</v>
      </c>
      <c r="M9" s="21">
        <f>SvincoliLP!$N$37</f>
        <v>0</v>
      </c>
      <c r="N9" s="23">
        <f>SvincoliLP!$N$48</f>
        <v>0</v>
      </c>
      <c r="O9" s="25">
        <f t="shared" si="0"/>
        <v>77</v>
      </c>
      <c r="P9" s="105">
        <f t="shared" si="1"/>
        <v>25</v>
      </c>
      <c r="Q9" s="17"/>
      <c r="T9" s="58"/>
      <c r="U9" s="99"/>
      <c r="V9" s="61"/>
    </row>
    <row r="10" spans="1:22">
      <c r="A10" s="18">
        <v>8</v>
      </c>
      <c r="B10" s="18" t="s">
        <v>73</v>
      </c>
      <c r="C10" s="18">
        <v>6</v>
      </c>
      <c r="D10" s="18">
        <v>50</v>
      </c>
      <c r="E10" s="21"/>
      <c r="F10" s="17"/>
      <c r="G10" s="17"/>
      <c r="H10" s="17"/>
      <c r="I10" s="17"/>
      <c r="J10" s="17"/>
      <c r="K10" s="21">
        <f>SvincoliLP!$P$12</f>
        <v>0</v>
      </c>
      <c r="L10" s="22">
        <f>SvincoliLP!P24</f>
        <v>0</v>
      </c>
      <c r="M10" s="21">
        <f>SvincoliLP!$P$37</f>
        <v>0</v>
      </c>
      <c r="N10" s="23">
        <f>SvincoliLP!$P$48</f>
        <v>0</v>
      </c>
      <c r="O10" s="25">
        <f t="shared" si="0"/>
        <v>56</v>
      </c>
      <c r="P10" s="105">
        <f t="shared" si="1"/>
        <v>18</v>
      </c>
      <c r="Q10" s="17"/>
      <c r="T10" s="88"/>
      <c r="U10" s="99"/>
      <c r="V10" s="88"/>
    </row>
    <row r="11" spans="1:22">
      <c r="A11" s="18">
        <v>9</v>
      </c>
      <c r="B11" s="18" t="s">
        <v>72</v>
      </c>
      <c r="C11" s="18">
        <v>9</v>
      </c>
      <c r="D11" s="18">
        <v>50</v>
      </c>
      <c r="E11" s="21"/>
      <c r="F11" s="17"/>
      <c r="G11" s="17"/>
      <c r="H11" s="17"/>
      <c r="I11" s="17"/>
      <c r="J11" s="17"/>
      <c r="K11" s="21">
        <f>SvincoliLP!$R$12</f>
        <v>0</v>
      </c>
      <c r="L11" s="22">
        <f>SvincoliLP!R24</f>
        <v>0</v>
      </c>
      <c r="M11" s="21">
        <f>SvincoliLP!$R$37</f>
        <v>0</v>
      </c>
      <c r="N11" s="23">
        <f>SvincoliLP!$R$48</f>
        <v>0</v>
      </c>
      <c r="O11" s="25">
        <f t="shared" si="0"/>
        <v>59</v>
      </c>
      <c r="P11" s="105">
        <f t="shared" si="1"/>
        <v>19</v>
      </c>
      <c r="Q11" s="17"/>
      <c r="T11" s="58"/>
      <c r="U11" s="99"/>
      <c r="V11" s="58"/>
    </row>
    <row r="12" spans="1:22" ht="16" thickBot="1">
      <c r="A12" s="30">
        <v>10</v>
      </c>
      <c r="B12" s="30" t="s">
        <v>79</v>
      </c>
      <c r="C12" s="30">
        <v>9</v>
      </c>
      <c r="D12" s="30">
        <v>50</v>
      </c>
      <c r="E12" s="31"/>
      <c r="F12" s="32"/>
      <c r="G12" s="32"/>
      <c r="H12" s="32"/>
      <c r="I12" s="32"/>
      <c r="J12" s="32"/>
      <c r="K12" s="31">
        <f>SvincoliLP!$T$12</f>
        <v>0</v>
      </c>
      <c r="L12" s="33">
        <f>SvincoliLP!T24</f>
        <v>0</v>
      </c>
      <c r="M12" s="31">
        <f>SvincoliLP!$T$37</f>
        <v>0</v>
      </c>
      <c r="N12" s="36">
        <f>SvincoliLP!$T$48</f>
        <v>0</v>
      </c>
      <c r="O12" s="37">
        <f t="shared" si="0"/>
        <v>59</v>
      </c>
      <c r="P12" s="106">
        <f t="shared" si="1"/>
        <v>19</v>
      </c>
      <c r="Q12" s="17"/>
      <c r="T12" s="58"/>
      <c r="U12" s="99"/>
      <c r="V12" s="61"/>
    </row>
    <row r="13" spans="1:22" ht="15" customHeight="1">
      <c r="T13" s="88"/>
      <c r="U13" s="99"/>
      <c r="V13" s="88"/>
    </row>
    <row r="14" spans="1:22" ht="15" customHeight="1">
      <c r="T14" s="58"/>
      <c r="U14" s="99"/>
      <c r="V14" s="58"/>
    </row>
    <row r="15" spans="1:22" ht="15" customHeight="1">
      <c r="T15" s="58"/>
      <c r="U15" s="99"/>
      <c r="V15" s="61"/>
    </row>
    <row r="16" spans="1:22" ht="15" customHeight="1">
      <c r="T16" s="88"/>
      <c r="U16" s="99"/>
      <c r="V16" s="88"/>
    </row>
    <row r="17" spans="20:22" ht="15" customHeight="1">
      <c r="T17" s="58"/>
      <c r="U17" s="99"/>
      <c r="V17" s="58"/>
    </row>
    <row r="18" spans="20:22" ht="15" customHeight="1">
      <c r="T18" s="88"/>
      <c r="U18" s="99"/>
      <c r="V18" s="88"/>
    </row>
    <row r="19" spans="20:22" ht="15" customHeight="1">
      <c r="T19" s="58"/>
      <c r="U19" s="99"/>
      <c r="V19" s="58"/>
    </row>
    <row r="20" spans="20:22" ht="15" customHeight="1">
      <c r="T20" s="58"/>
      <c r="U20" s="99"/>
      <c r="V20" s="61"/>
    </row>
    <row r="21" spans="20:22" ht="15" customHeight="1">
      <c r="T21" s="88"/>
      <c r="U21" s="99"/>
      <c r="V21" s="88"/>
    </row>
    <row r="22" spans="20:22" ht="15" customHeight="1">
      <c r="T22" s="58"/>
      <c r="U22" s="99"/>
      <c r="V22" s="58"/>
    </row>
    <row r="23" spans="20:22" ht="15" customHeight="1">
      <c r="T23" s="58"/>
      <c r="U23" s="99"/>
      <c r="V23" s="61"/>
    </row>
    <row r="24" spans="20:22" ht="15" customHeight="1">
      <c r="T24" s="88"/>
      <c r="U24" s="99"/>
      <c r="V24" s="88"/>
    </row>
    <row r="25" spans="20:22" ht="15" customHeight="1">
      <c r="T25" s="58"/>
      <c r="U25" s="99"/>
      <c r="V25" s="58"/>
    </row>
    <row r="26" spans="20:22" ht="15" customHeight="1">
      <c r="T26" s="58"/>
      <c r="U26" s="99"/>
      <c r="V26" s="61"/>
    </row>
    <row r="27" spans="20:22" ht="15" customHeight="1">
      <c r="T27" s="88"/>
      <c r="U27" s="99"/>
      <c r="V27" s="88"/>
    </row>
    <row r="28" spans="20:22" ht="15" customHeight="1">
      <c r="T28" s="58"/>
      <c r="U28" s="99"/>
      <c r="V28" s="58"/>
    </row>
    <row r="29" spans="20:22" ht="15" customHeight="1">
      <c r="T29" s="58"/>
      <c r="U29" s="99"/>
      <c r="V29" s="61"/>
    </row>
  </sheetData>
  <mergeCells count="12">
    <mergeCell ref="T1:V2"/>
    <mergeCell ref="P1:P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sqref="A1:T1"/>
    </sheetView>
  </sheetViews>
  <sheetFormatPr baseColWidth="10" defaultColWidth="13.33203125" defaultRowHeight="15" customHeight="1" x14ac:dyDescent="0"/>
  <cols>
    <col min="1" max="1" width="11.6640625" style="97" bestFit="1" customWidth="1"/>
    <col min="2" max="2" width="3.1640625" style="97" bestFit="1" customWidth="1"/>
    <col min="3" max="3" width="11" style="97" bestFit="1" customWidth="1"/>
    <col min="4" max="4" width="4.1640625" style="97" bestFit="1" customWidth="1"/>
    <col min="5" max="5" width="10.83203125" style="97" bestFit="1" customWidth="1"/>
    <col min="6" max="6" width="3.1640625" style="97" bestFit="1" customWidth="1"/>
    <col min="7" max="7" width="10.1640625" style="97" bestFit="1" customWidth="1"/>
    <col min="8" max="8" width="4.1640625" style="97" bestFit="1" customWidth="1"/>
    <col min="9" max="9" width="10" style="97" bestFit="1" customWidth="1"/>
    <col min="10" max="10" width="3.1640625" style="97" bestFit="1" customWidth="1"/>
    <col min="11" max="11" width="10.33203125" style="97" bestFit="1" customWidth="1"/>
    <col min="12" max="12" width="3.1640625" style="97" bestFit="1" customWidth="1"/>
    <col min="13" max="13" width="9.6640625" style="97" bestFit="1" customWidth="1"/>
    <col min="14" max="14" width="3.1640625" style="97" bestFit="1" customWidth="1"/>
    <col min="15" max="15" width="10" style="97" bestFit="1" customWidth="1"/>
    <col min="16" max="16" width="3.1640625" style="97" bestFit="1" customWidth="1"/>
    <col min="17" max="17" width="10.1640625" style="97" bestFit="1" customWidth="1"/>
    <col min="18" max="18" width="3.1640625" style="97" bestFit="1" customWidth="1"/>
    <col min="19" max="19" width="10.33203125" style="97" bestFit="1" customWidth="1"/>
    <col min="20" max="20" width="3.1640625" style="97" bestFit="1" customWidth="1"/>
    <col min="21" max="21" width="7.83203125" style="97" bestFit="1" customWidth="1"/>
    <col min="22" max="22" width="9.83203125" style="97" bestFit="1" customWidth="1"/>
    <col min="23" max="26" width="6.83203125" style="97" customWidth="1"/>
    <col min="27" max="16384" width="13.33203125" style="97"/>
  </cols>
  <sheetData>
    <row r="1" spans="1:22" ht="16" thickBot="1">
      <c r="A1" s="193" t="s">
        <v>104</v>
      </c>
      <c r="B1" s="194"/>
      <c r="C1" s="193" t="s">
        <v>63</v>
      </c>
      <c r="D1" s="194"/>
      <c r="E1" s="193" t="s">
        <v>66</v>
      </c>
      <c r="F1" s="194"/>
      <c r="G1" s="196" t="s">
        <v>67</v>
      </c>
      <c r="H1" s="197"/>
      <c r="I1" s="196" t="s">
        <v>68</v>
      </c>
      <c r="J1" s="197"/>
      <c r="K1" s="196" t="s">
        <v>65</v>
      </c>
      <c r="L1" s="197"/>
      <c r="M1" s="193" t="s">
        <v>71</v>
      </c>
      <c r="N1" s="194"/>
      <c r="O1" s="196" t="s">
        <v>73</v>
      </c>
      <c r="P1" s="197"/>
      <c r="Q1" s="209" t="s">
        <v>72</v>
      </c>
      <c r="R1" s="204"/>
      <c r="S1" s="196" t="s">
        <v>79</v>
      </c>
      <c r="T1" s="197"/>
      <c r="U1" s="215" t="s">
        <v>19</v>
      </c>
      <c r="V1" s="213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2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2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2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2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2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2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2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2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2"/>
    </row>
    <row r="11" spans="1:22" ht="16" thickBot="1">
      <c r="U11" s="208"/>
      <c r="V11" s="212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2"/>
    </row>
    <row r="13" spans="1:22" ht="16" thickBot="1">
      <c r="U13" s="2"/>
      <c r="V13" s="212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237" t="s">
        <v>24</v>
      </c>
      <c r="V14" s="212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15"/>
      <c r="U15" s="208"/>
      <c r="V15" s="212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15"/>
      <c r="U16" s="208"/>
      <c r="V16" s="212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15"/>
      <c r="U17" s="208"/>
      <c r="V17" s="212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15"/>
      <c r="U18" s="208"/>
      <c r="V18" s="212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15"/>
      <c r="U19" s="208"/>
      <c r="V19" s="212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15"/>
      <c r="U20" s="208"/>
      <c r="V20" s="212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15"/>
      <c r="U21" s="208"/>
      <c r="V21" s="212"/>
    </row>
    <row r="22" spans="1:22">
      <c r="A22" s="14"/>
      <c r="B22" s="15"/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  <c r="Q22" s="14"/>
      <c r="R22" s="15"/>
      <c r="S22" s="14"/>
      <c r="T22" s="15"/>
      <c r="U22" s="208"/>
      <c r="V22" s="212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2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2"/>
    </row>
    <row r="25" spans="1:22" ht="16" thickBot="1">
      <c r="A25" s="35"/>
      <c r="B25" s="35">
        <f>'Lega Pro'!O3</f>
        <v>64</v>
      </c>
      <c r="C25" s="35"/>
      <c r="D25" s="35">
        <f>'Lega Pro'!O4</f>
        <v>64</v>
      </c>
      <c r="E25" s="35"/>
      <c r="F25" s="35">
        <f>'Lega Pro'!O5</f>
        <v>55</v>
      </c>
      <c r="G25" s="35"/>
      <c r="H25" s="35">
        <f>'Lega Pro'!O6</f>
        <v>57</v>
      </c>
      <c r="I25" s="35"/>
      <c r="J25" s="35">
        <f>'Lega Pro'!O7</f>
        <v>61</v>
      </c>
      <c r="K25" s="35"/>
      <c r="L25" s="35">
        <f>'Lega Pro'!O8</f>
        <v>51</v>
      </c>
      <c r="M25" s="35"/>
      <c r="N25" s="35">
        <f>'Lega Pro'!O9</f>
        <v>77</v>
      </c>
      <c r="O25" s="35"/>
      <c r="P25" s="35">
        <f>'Lega Pro'!O10</f>
        <v>56</v>
      </c>
      <c r="Q25" s="35"/>
      <c r="R25" s="35">
        <f>'Lega Pro'!O11</f>
        <v>59</v>
      </c>
      <c r="S25" s="35"/>
      <c r="T25" s="35">
        <f>'Lega Pro'!O12</f>
        <v>59</v>
      </c>
      <c r="U25" s="211" t="s">
        <v>32</v>
      </c>
      <c r="V25" s="212"/>
    </row>
    <row r="26" spans="1:22" ht="15.75" customHeight="1" thickBot="1">
      <c r="A26" s="193"/>
      <c r="B26" s="194"/>
      <c r="C26" s="193"/>
      <c r="D26" s="194"/>
      <c r="E26" s="193"/>
      <c r="F26" s="194"/>
      <c r="G26" s="196"/>
      <c r="H26" s="197"/>
      <c r="I26" s="196"/>
      <c r="J26" s="197"/>
      <c r="K26" s="196"/>
      <c r="L26" s="197"/>
      <c r="M26" s="196"/>
      <c r="N26" s="197"/>
      <c r="O26" s="209"/>
      <c r="P26" s="204"/>
      <c r="Q26" s="196"/>
      <c r="R26" s="210"/>
      <c r="S26" s="209"/>
      <c r="T26" s="203"/>
      <c r="U26" s="219" t="s">
        <v>19</v>
      </c>
      <c r="V26" s="214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2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2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2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2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2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2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2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2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2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2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2"/>
    </row>
    <row r="38" spans="1:22" ht="16" thickBot="1">
      <c r="U38" s="2"/>
      <c r="V38" s="212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18" t="s">
        <v>24</v>
      </c>
      <c r="V39" s="212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08"/>
      <c r="V40" s="212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08"/>
      <c r="V41" s="212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08"/>
      <c r="V42" s="212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08"/>
      <c r="V43" s="212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08"/>
      <c r="V44" s="212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08"/>
      <c r="V45" s="212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08"/>
      <c r="V46" s="212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08"/>
      <c r="V47" s="212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2"/>
    </row>
    <row r="49" spans="1:22" ht="16" thickBot="1">
      <c r="A49" s="43"/>
      <c r="B49" s="44">
        <f>B25</f>
        <v>64</v>
      </c>
      <c r="C49" s="44"/>
      <c r="D49" s="44">
        <f>D25</f>
        <v>64</v>
      </c>
      <c r="E49" s="44"/>
      <c r="F49" s="44">
        <f>F25</f>
        <v>55</v>
      </c>
      <c r="G49" s="44"/>
      <c r="H49" s="44">
        <f>H25</f>
        <v>57</v>
      </c>
      <c r="I49" s="44"/>
      <c r="J49" s="44">
        <f>J25</f>
        <v>61</v>
      </c>
      <c r="K49" s="44"/>
      <c r="L49" s="44">
        <f>L25</f>
        <v>51</v>
      </c>
      <c r="M49" s="44"/>
      <c r="N49" s="44">
        <f>N25</f>
        <v>77</v>
      </c>
      <c r="O49" s="44"/>
      <c r="P49" s="44">
        <f>P25</f>
        <v>56</v>
      </c>
      <c r="Q49" s="44"/>
      <c r="R49" s="44">
        <f>R25</f>
        <v>59</v>
      </c>
      <c r="S49" s="44"/>
      <c r="T49" s="45">
        <f>T25</f>
        <v>59</v>
      </c>
      <c r="U49" s="211" t="s">
        <v>32</v>
      </c>
      <c r="V49" s="212"/>
    </row>
  </sheetData>
  <mergeCells count="28">
    <mergeCell ref="S1:T1"/>
    <mergeCell ref="U1:U12"/>
    <mergeCell ref="V1:V24"/>
    <mergeCell ref="U14:U24"/>
    <mergeCell ref="U25:V25"/>
    <mergeCell ref="A1:B1"/>
    <mergeCell ref="C1:D1"/>
    <mergeCell ref="E1:F1"/>
    <mergeCell ref="G1:H1"/>
    <mergeCell ref="I1:J1"/>
    <mergeCell ref="Q1:R1"/>
    <mergeCell ref="O1:P1"/>
    <mergeCell ref="K1:L1"/>
    <mergeCell ref="M1:N1"/>
    <mergeCell ref="K26:L26"/>
    <mergeCell ref="M26:N26"/>
    <mergeCell ref="O26:P26"/>
    <mergeCell ref="Q26:R26"/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N15" sqref="N15"/>
    </sheetView>
  </sheetViews>
  <sheetFormatPr baseColWidth="10" defaultColWidth="13.33203125" defaultRowHeight="15" customHeight="1" x14ac:dyDescent="0"/>
  <cols>
    <col min="1" max="1" width="11.1640625" style="97" bestFit="1" customWidth="1"/>
    <col min="2" max="2" width="4.1640625" style="97" bestFit="1" customWidth="1"/>
    <col min="3" max="3" width="11.33203125" style="97" bestFit="1" customWidth="1"/>
    <col min="4" max="4" width="4.1640625" style="97" bestFit="1" customWidth="1"/>
    <col min="5" max="5" width="15" style="97" bestFit="1" customWidth="1"/>
    <col min="6" max="6" width="4.1640625" style="97" bestFit="1" customWidth="1"/>
    <col min="7" max="7" width="12.33203125" style="97" bestFit="1" customWidth="1"/>
    <col min="8" max="8" width="4.1640625" style="97" bestFit="1" customWidth="1"/>
    <col min="9" max="9" width="11.5" style="97" bestFit="1" customWidth="1"/>
    <col min="10" max="10" width="4.1640625" style="97" bestFit="1" customWidth="1"/>
    <col min="11" max="11" width="10.1640625" style="97" bestFit="1" customWidth="1"/>
    <col min="12" max="12" width="4.1640625" style="97" bestFit="1" customWidth="1"/>
    <col min="13" max="13" width="11.6640625" style="97" bestFit="1" customWidth="1"/>
    <col min="14" max="14" width="3.1640625" style="97" bestFit="1" customWidth="1"/>
    <col min="15" max="15" width="10.83203125" style="97" bestFit="1" customWidth="1"/>
    <col min="16" max="16" width="4.1640625" style="97" bestFit="1" customWidth="1"/>
    <col min="17" max="17" width="12" style="97" bestFit="1" customWidth="1"/>
    <col min="18" max="18" width="4.1640625" style="97" bestFit="1" customWidth="1"/>
    <col min="19" max="19" width="13.83203125" style="97" bestFit="1" customWidth="1"/>
    <col min="20" max="20" width="4.1640625" style="97" bestFit="1" customWidth="1"/>
    <col min="21" max="26" width="6.83203125" style="97" customWidth="1"/>
    <col min="27" max="16384" width="13.33203125" style="97"/>
  </cols>
  <sheetData>
    <row r="1" spans="1:26" ht="15.75" customHeight="1" thickBot="1">
      <c r="A1" s="193" t="s">
        <v>104</v>
      </c>
      <c r="B1" s="194"/>
      <c r="C1" s="193" t="s">
        <v>63</v>
      </c>
      <c r="D1" s="194"/>
      <c r="E1" s="193" t="s">
        <v>66</v>
      </c>
      <c r="F1" s="194"/>
      <c r="G1" s="196" t="s">
        <v>67</v>
      </c>
      <c r="H1" s="197"/>
      <c r="I1" s="196" t="s">
        <v>68</v>
      </c>
      <c r="J1" s="197"/>
      <c r="K1" s="196" t="s">
        <v>65</v>
      </c>
      <c r="L1" s="197"/>
      <c r="M1" s="193" t="s">
        <v>71</v>
      </c>
      <c r="N1" s="194"/>
      <c r="O1" s="196" t="s">
        <v>73</v>
      </c>
      <c r="P1" s="197"/>
      <c r="Q1" s="209" t="s">
        <v>72</v>
      </c>
      <c r="R1" s="204"/>
      <c r="S1" s="196" t="s">
        <v>79</v>
      </c>
      <c r="T1" s="197"/>
      <c r="U1" s="2"/>
      <c r="V1" s="107"/>
      <c r="W1" s="2" t="s">
        <v>96</v>
      </c>
      <c r="X1" s="2"/>
      <c r="Y1" s="2"/>
      <c r="Z1" s="2"/>
    </row>
    <row r="2" spans="1:26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  <c r="X3" s="2"/>
      <c r="Y3" s="2"/>
      <c r="Z3" s="2"/>
    </row>
    <row r="4" spans="1:26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C13" sqref="C13"/>
    </sheetView>
  </sheetViews>
  <sheetFormatPr baseColWidth="10" defaultColWidth="13.33203125" defaultRowHeight="15" customHeight="1" x14ac:dyDescent="0"/>
  <cols>
    <col min="1" max="1" width="6.83203125" customWidth="1"/>
    <col min="2" max="2" width="17.1640625" bestFit="1" customWidth="1"/>
    <col min="3" max="17" width="6.83203125" customWidth="1"/>
    <col min="18" max="18" width="13.33203125" bestFit="1" customWidth="1"/>
    <col min="19" max="19" width="3.1640625" bestFit="1" customWidth="1"/>
    <col min="20" max="20" width="13.33203125" bestFit="1" customWidth="1"/>
    <col min="21" max="26" width="6.83203125" customWidth="1"/>
  </cols>
  <sheetData>
    <row r="1" spans="1:20" ht="15" customHeight="1">
      <c r="A1" s="200" t="s">
        <v>0</v>
      </c>
      <c r="B1" s="200" t="s">
        <v>2</v>
      </c>
      <c r="C1" s="200" t="s">
        <v>3</v>
      </c>
      <c r="D1" s="200" t="s">
        <v>4</v>
      </c>
      <c r="E1" s="202" t="s">
        <v>61</v>
      </c>
      <c r="F1" s="203"/>
      <c r="G1" s="203"/>
      <c r="H1" s="203"/>
      <c r="I1" s="203"/>
      <c r="J1" s="204"/>
      <c r="K1" s="200" t="s">
        <v>7</v>
      </c>
      <c r="L1" s="200" t="s">
        <v>8</v>
      </c>
      <c r="M1" s="200" t="s">
        <v>9</v>
      </c>
      <c r="N1" s="200" t="s">
        <v>10</v>
      </c>
      <c r="O1" s="200" t="s">
        <v>11</v>
      </c>
      <c r="P1" s="200" t="s">
        <v>106</v>
      </c>
      <c r="Q1" s="1"/>
      <c r="R1" s="199" t="s">
        <v>84</v>
      </c>
      <c r="S1" s="199"/>
      <c r="T1" s="199"/>
    </row>
    <row r="2" spans="1:20" ht="16" thickBot="1">
      <c r="A2" s="201"/>
      <c r="B2" s="201"/>
      <c r="C2" s="201"/>
      <c r="D2" s="201"/>
      <c r="E2" s="205"/>
      <c r="F2" s="206"/>
      <c r="G2" s="206"/>
      <c r="H2" s="206"/>
      <c r="I2" s="206"/>
      <c r="J2" s="207"/>
      <c r="K2" s="208"/>
      <c r="L2" s="208"/>
      <c r="M2" s="208"/>
      <c r="N2" s="208"/>
      <c r="O2" s="208"/>
      <c r="P2" s="208"/>
      <c r="Q2" s="1"/>
      <c r="R2" s="199"/>
      <c r="S2" s="199"/>
      <c r="T2" s="199"/>
    </row>
    <row r="3" spans="1:20" ht="16" thickBot="1">
      <c r="A3" s="3">
        <v>1</v>
      </c>
      <c r="B3" s="3" t="s">
        <v>107</v>
      </c>
      <c r="C3" s="3">
        <f>RoseSerieD!B3</f>
        <v>50</v>
      </c>
      <c r="D3" s="3">
        <v>50</v>
      </c>
      <c r="E3" s="91"/>
      <c r="F3" s="92"/>
      <c r="G3" s="92"/>
      <c r="H3" s="92"/>
      <c r="I3" s="92"/>
      <c r="J3" s="92"/>
      <c r="K3" s="4">
        <f>SvincoliD!$B$12</f>
        <v>0</v>
      </c>
      <c r="L3" s="11">
        <f>SvincoliD!B24</f>
        <v>0</v>
      </c>
      <c r="M3" s="4">
        <f>SvincoliD!$B$37</f>
        <v>0</v>
      </c>
      <c r="N3" s="13">
        <f>SvincoliD!$B$48</f>
        <v>0</v>
      </c>
      <c r="O3" s="101">
        <f>C3+D3+E3+F3+G3+H3+I3+J3+K3-L3+M3-N3</f>
        <v>100</v>
      </c>
      <c r="P3" s="104">
        <f>ROUNDDOWN(O3/3,0)</f>
        <v>33</v>
      </c>
      <c r="Q3" s="17"/>
      <c r="R3" s="47"/>
      <c r="S3" s="47"/>
      <c r="T3" s="47"/>
    </row>
    <row r="4" spans="1:20" ht="16" thickBot="1">
      <c r="A4" s="18">
        <v>2</v>
      </c>
      <c r="B4" s="18" t="s">
        <v>62</v>
      </c>
      <c r="C4" s="18">
        <f>RoseSerieD!D3</f>
        <v>4</v>
      </c>
      <c r="D4" s="18">
        <v>50</v>
      </c>
      <c r="E4" s="98"/>
      <c r="F4" s="17"/>
      <c r="G4" s="17"/>
      <c r="H4" s="17"/>
      <c r="I4" s="17"/>
      <c r="J4" s="17"/>
      <c r="K4" s="21">
        <f>SvincoliD!$D$12</f>
        <v>0</v>
      </c>
      <c r="L4" s="22">
        <f>SvincoliD!D24</f>
        <v>0</v>
      </c>
      <c r="M4" s="21">
        <f>SvincoliD!$D$37</f>
        <v>0</v>
      </c>
      <c r="N4" s="23">
        <f>SvincoliD!$D$48</f>
        <v>0</v>
      </c>
      <c r="O4" s="102">
        <f t="shared" ref="O4:O12" si="0">C4+D4+E4+F4+G4+H4+I4+J4+K4-L4+M4-N4</f>
        <v>54</v>
      </c>
      <c r="P4" s="105">
        <f t="shared" ref="P4:P12" si="1">ROUNDDOWN(O4/3,0)</f>
        <v>18</v>
      </c>
      <c r="Q4" s="17"/>
      <c r="R4" s="51"/>
      <c r="S4" s="70"/>
      <c r="T4" s="52"/>
    </row>
    <row r="5" spans="1:20">
      <c r="A5" s="18">
        <v>3</v>
      </c>
      <c r="B5" s="48" t="s">
        <v>74</v>
      </c>
      <c r="C5" s="18">
        <f>RoseSerieD!F3</f>
        <v>20</v>
      </c>
      <c r="D5" s="18">
        <v>50</v>
      </c>
      <c r="E5" s="98"/>
      <c r="F5" s="17"/>
      <c r="G5" s="17"/>
      <c r="H5" s="17"/>
      <c r="I5" s="17"/>
      <c r="J5" s="17"/>
      <c r="K5" s="21">
        <f>SvincoliD!$F$12</f>
        <v>0</v>
      </c>
      <c r="L5" s="22">
        <f>SvincoliD!F24</f>
        <v>0</v>
      </c>
      <c r="M5" s="21">
        <f>SvincoliD!$F$37</f>
        <v>0</v>
      </c>
      <c r="N5" s="23">
        <f>SvincoliD!$F$48</f>
        <v>0</v>
      </c>
      <c r="O5" s="102">
        <f t="shared" si="0"/>
        <v>70</v>
      </c>
      <c r="P5" s="105">
        <f t="shared" si="1"/>
        <v>23</v>
      </c>
      <c r="Q5" s="17"/>
      <c r="R5" s="53"/>
      <c r="S5" s="71"/>
      <c r="T5" s="54"/>
    </row>
    <row r="6" spans="1:20" ht="16" thickBot="1">
      <c r="A6" s="18">
        <v>4</v>
      </c>
      <c r="B6" s="48" t="s">
        <v>76</v>
      </c>
      <c r="C6" s="18">
        <f>RoseSerieD!H3</f>
        <v>3</v>
      </c>
      <c r="D6" s="18">
        <v>50</v>
      </c>
      <c r="E6" s="98"/>
      <c r="F6" s="17"/>
      <c r="G6" s="17"/>
      <c r="H6" s="17"/>
      <c r="I6" s="17"/>
      <c r="J6" s="17"/>
      <c r="K6" s="21">
        <f>SvincoliD!$H$12</f>
        <v>0</v>
      </c>
      <c r="L6" s="22">
        <f>SvincoliD!H24</f>
        <v>0</v>
      </c>
      <c r="M6" s="21">
        <f>SvincoliD!$H$37</f>
        <v>0</v>
      </c>
      <c r="N6" s="23">
        <f>SvincoliD!$H$48</f>
        <v>0</v>
      </c>
      <c r="O6" s="102">
        <f t="shared" si="0"/>
        <v>53</v>
      </c>
      <c r="P6" s="105">
        <f t="shared" si="1"/>
        <v>17</v>
      </c>
      <c r="Q6" s="17"/>
      <c r="R6" s="79"/>
      <c r="S6" s="72"/>
      <c r="T6" s="55"/>
    </row>
    <row r="7" spans="1:20" ht="16" thickBot="1">
      <c r="A7" s="18">
        <v>5</v>
      </c>
      <c r="B7" s="48" t="s">
        <v>75</v>
      </c>
      <c r="C7" s="18">
        <f>RoseSerieD!J3</f>
        <v>12</v>
      </c>
      <c r="D7" s="18">
        <v>50</v>
      </c>
      <c r="E7" s="98"/>
      <c r="F7" s="17"/>
      <c r="G7" s="17"/>
      <c r="H7" s="17"/>
      <c r="I7" s="17"/>
      <c r="J7" s="17"/>
      <c r="K7" s="21">
        <f>SvincoliD!$J$12</f>
        <v>0</v>
      </c>
      <c r="L7" s="22">
        <f>SvincoliD!J24</f>
        <v>0</v>
      </c>
      <c r="M7" s="21">
        <f>SvincoliD!$J$37</f>
        <v>0</v>
      </c>
      <c r="N7" s="23">
        <f>SvincoliD!$J$48</f>
        <v>0</v>
      </c>
      <c r="O7" s="102">
        <f t="shared" si="0"/>
        <v>62</v>
      </c>
      <c r="P7" s="105">
        <f t="shared" si="1"/>
        <v>20</v>
      </c>
      <c r="Q7" s="17"/>
      <c r="R7" s="51"/>
      <c r="S7" s="70"/>
      <c r="T7" s="52"/>
    </row>
    <row r="8" spans="1:20">
      <c r="A8" s="18">
        <v>6</v>
      </c>
      <c r="B8" s="48" t="s">
        <v>70</v>
      </c>
      <c r="C8" s="18">
        <f>RoseSerieD!L3</f>
        <v>36</v>
      </c>
      <c r="D8" s="18">
        <v>50</v>
      </c>
      <c r="E8" s="98"/>
      <c r="F8" s="17"/>
      <c r="G8" s="17"/>
      <c r="H8" s="17"/>
      <c r="I8" s="17"/>
      <c r="J8" s="17"/>
      <c r="K8" s="21">
        <f>SvincoliD!$L$12</f>
        <v>0</v>
      </c>
      <c r="L8" s="22">
        <f>SvincoliD!L24</f>
        <v>0</v>
      </c>
      <c r="M8" s="21">
        <f>SvincoliD!$L$37</f>
        <v>0</v>
      </c>
      <c r="N8" s="23">
        <f>SvincoliD!$L$48</f>
        <v>0</v>
      </c>
      <c r="O8" s="102">
        <f t="shared" si="0"/>
        <v>86</v>
      </c>
      <c r="P8" s="105">
        <f t="shared" si="1"/>
        <v>28</v>
      </c>
      <c r="Q8" s="17"/>
      <c r="R8" s="53"/>
      <c r="S8" s="71"/>
      <c r="T8" s="54"/>
    </row>
    <row r="9" spans="1:20" ht="16" thickBot="1">
      <c r="A9" s="18">
        <v>7</v>
      </c>
      <c r="B9" s="48" t="s">
        <v>108</v>
      </c>
      <c r="C9" s="18">
        <f>RoseSerieD!N3</f>
        <v>8</v>
      </c>
      <c r="D9" s="18">
        <v>50</v>
      </c>
      <c r="E9" s="98"/>
      <c r="F9" s="17"/>
      <c r="G9" s="17"/>
      <c r="H9" s="17"/>
      <c r="I9" s="17"/>
      <c r="J9" s="17"/>
      <c r="K9" s="21">
        <f>SvincoliD!$N$12</f>
        <v>0</v>
      </c>
      <c r="L9" s="22">
        <f>SvincoliD!N24</f>
        <v>0</v>
      </c>
      <c r="M9" s="21">
        <f>SvincoliD!$N$37</f>
        <v>0</v>
      </c>
      <c r="N9" s="23">
        <f>SvincoliD!$N$48</f>
        <v>0</v>
      </c>
      <c r="O9" s="102">
        <f t="shared" si="0"/>
        <v>58</v>
      </c>
      <c r="P9" s="105">
        <f t="shared" si="1"/>
        <v>19</v>
      </c>
      <c r="Q9" s="17"/>
      <c r="R9" s="79"/>
      <c r="S9" s="72"/>
      <c r="T9" s="55"/>
    </row>
    <row r="10" spans="1:20" ht="16" thickBot="1">
      <c r="A10" s="18">
        <v>8</v>
      </c>
      <c r="B10" s="48" t="s">
        <v>109</v>
      </c>
      <c r="C10" s="18">
        <f>RoseSerieD!P3</f>
        <v>6</v>
      </c>
      <c r="D10" s="18">
        <v>50</v>
      </c>
      <c r="E10" s="98"/>
      <c r="F10" s="17"/>
      <c r="G10" s="17"/>
      <c r="H10" s="17"/>
      <c r="I10" s="17"/>
      <c r="J10" s="17"/>
      <c r="K10" s="21">
        <f>SvincoliD!$P$12</f>
        <v>0</v>
      </c>
      <c r="L10" s="22">
        <f>SvincoliD!P24</f>
        <v>0</v>
      </c>
      <c r="M10" s="21">
        <f>SvincoliD!$P$37</f>
        <v>0</v>
      </c>
      <c r="N10" s="23">
        <f>SvincoliD!$P$48</f>
        <v>0</v>
      </c>
      <c r="O10" s="102">
        <f t="shared" si="0"/>
        <v>56</v>
      </c>
      <c r="P10" s="105">
        <f t="shared" si="1"/>
        <v>18</v>
      </c>
      <c r="Q10" s="17"/>
      <c r="R10" s="51"/>
      <c r="S10" s="70"/>
      <c r="T10" s="52"/>
    </row>
    <row r="11" spans="1:20">
      <c r="A11" s="18">
        <v>9</v>
      </c>
      <c r="B11" s="48" t="s">
        <v>110</v>
      </c>
      <c r="C11" s="18">
        <f>RoseSerieD!R3</f>
        <v>14</v>
      </c>
      <c r="D11" s="18">
        <v>50</v>
      </c>
      <c r="E11" s="98"/>
      <c r="F11" s="17"/>
      <c r="G11" s="17"/>
      <c r="H11" s="17"/>
      <c r="I11" s="17"/>
      <c r="J11" s="17"/>
      <c r="K11" s="21">
        <f>SvincoliD!$R$12</f>
        <v>0</v>
      </c>
      <c r="L11" s="22">
        <f>SvincoliD!R24</f>
        <v>0</v>
      </c>
      <c r="M11" s="21">
        <f>SvincoliD!$R$37</f>
        <v>0</v>
      </c>
      <c r="N11" s="23">
        <f>SvincoliD!$R$48</f>
        <v>0</v>
      </c>
      <c r="O11" s="102">
        <f t="shared" si="0"/>
        <v>64</v>
      </c>
      <c r="P11" s="105">
        <f t="shared" si="1"/>
        <v>21</v>
      </c>
      <c r="Q11" s="17"/>
      <c r="R11" s="53"/>
      <c r="S11" s="71"/>
      <c r="T11" s="54"/>
    </row>
    <row r="12" spans="1:20" ht="16" thickBot="1">
      <c r="A12" s="30">
        <v>10</v>
      </c>
      <c r="B12" s="49" t="s">
        <v>111</v>
      </c>
      <c r="C12" s="30">
        <f>RoseSerieD!T3</f>
        <v>20</v>
      </c>
      <c r="D12" s="30">
        <v>50</v>
      </c>
      <c r="E12" s="68"/>
      <c r="F12" s="94"/>
      <c r="G12" s="94"/>
      <c r="H12" s="94"/>
      <c r="I12" s="94"/>
      <c r="J12" s="94"/>
      <c r="K12" s="31">
        <f>SvincoliD!$T$12</f>
        <v>0</v>
      </c>
      <c r="L12" s="33">
        <f>SvincoliD!T24</f>
        <v>0</v>
      </c>
      <c r="M12" s="31">
        <f>SvincoliD!$T$37</f>
        <v>0</v>
      </c>
      <c r="N12" s="36">
        <f>SvincoliD!$T$48</f>
        <v>0</v>
      </c>
      <c r="O12" s="103">
        <f t="shared" si="0"/>
        <v>70</v>
      </c>
      <c r="P12" s="106">
        <f t="shared" si="1"/>
        <v>23</v>
      </c>
      <c r="Q12" s="17"/>
      <c r="R12" s="79"/>
      <c r="S12" s="72"/>
      <c r="T12" s="55"/>
    </row>
    <row r="13" spans="1:20" ht="15" customHeight="1" thickBot="1">
      <c r="R13" s="51"/>
      <c r="S13" s="70"/>
      <c r="T13" s="52"/>
    </row>
    <row r="14" spans="1:20" ht="15" customHeight="1" thickBot="1">
      <c r="B14" s="89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38"/>
      <c r="R14" s="53"/>
      <c r="S14" s="71"/>
      <c r="T14" s="54"/>
    </row>
    <row r="15" spans="1:20" ht="15" customHeight="1" thickBot="1"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R15" s="51"/>
      <c r="S15" s="70"/>
      <c r="T15" s="52"/>
    </row>
    <row r="16" spans="1:20">
      <c r="B16" s="88"/>
      <c r="C16" s="88"/>
      <c r="D16" s="88"/>
      <c r="E16" s="87"/>
      <c r="F16" s="88"/>
      <c r="G16" s="88"/>
      <c r="H16" s="88"/>
      <c r="I16" s="87"/>
      <c r="J16" s="88"/>
      <c r="K16" s="88"/>
      <c r="L16" s="88"/>
      <c r="M16" s="87"/>
      <c r="N16" s="88"/>
      <c r="O16" s="88"/>
      <c r="P16" s="88"/>
      <c r="R16" s="53"/>
      <c r="S16" s="71"/>
      <c r="T16" s="54"/>
    </row>
    <row r="17" spans="2:20" ht="16" thickBot="1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R17" s="79"/>
      <c r="S17" s="72"/>
      <c r="T17" s="55"/>
    </row>
    <row r="18" spans="2:20" ht="16" thickBot="1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R18" s="51"/>
      <c r="S18" s="70"/>
      <c r="T18" s="52"/>
    </row>
    <row r="19" spans="2:20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R19" s="53"/>
      <c r="S19" s="71"/>
      <c r="T19" s="54"/>
    </row>
    <row r="20" spans="2:20" ht="16" thickBot="1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R20" s="79"/>
      <c r="S20" s="72"/>
      <c r="T20" s="55"/>
    </row>
    <row r="21" spans="2:20" ht="16" thickBot="1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R21" s="81"/>
      <c r="S21" s="73"/>
      <c r="T21" s="63"/>
    </row>
    <row r="22" spans="2:20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R22" s="66"/>
      <c r="S22" s="74"/>
      <c r="T22" s="67"/>
    </row>
    <row r="23" spans="2:20" ht="15" customHeight="1">
      <c r="R23" s="82"/>
      <c r="S23" s="80"/>
      <c r="T23" s="83"/>
    </row>
    <row r="24" spans="2:20" s="47" customFormat="1" ht="15" customHeight="1" thickBot="1">
      <c r="R24" s="84"/>
      <c r="S24" s="75"/>
      <c r="T24" s="85"/>
    </row>
    <row r="25" spans="2:20" ht="15" customHeight="1" thickBot="1">
      <c r="R25" s="86"/>
      <c r="S25" s="76"/>
      <c r="T25" s="65"/>
    </row>
    <row r="26" spans="2:20" ht="15" customHeight="1">
      <c r="R26" s="53"/>
      <c r="S26" s="71"/>
      <c r="T26" s="54"/>
    </row>
    <row r="27" spans="2:20" ht="15" customHeight="1" thickBot="1">
      <c r="R27" s="79"/>
      <c r="S27" s="72"/>
      <c r="T27" s="55"/>
    </row>
    <row r="28" spans="2:20" ht="15" customHeight="1" thickBot="1">
      <c r="R28" s="51"/>
      <c r="S28" s="70"/>
      <c r="T28" s="52"/>
    </row>
    <row r="29" spans="2:20" ht="15" customHeight="1">
      <c r="R29" s="53"/>
      <c r="S29" s="71"/>
      <c r="T29" s="54"/>
    </row>
    <row r="30" spans="2:20" ht="15" customHeight="1" thickBot="1">
      <c r="R30" s="79"/>
      <c r="S30" s="72"/>
      <c r="T30" s="55"/>
    </row>
    <row r="31" spans="2:20" ht="15" customHeight="1" thickBot="1">
      <c r="R31" s="39"/>
      <c r="S31" s="70"/>
      <c r="T31" s="40"/>
    </row>
    <row r="32" spans="2:20" ht="15" customHeight="1">
      <c r="R32" s="21"/>
      <c r="S32" s="71"/>
      <c r="T32" s="41"/>
    </row>
    <row r="33" spans="18:20" ht="15" customHeight="1" thickBot="1">
      <c r="R33" s="79"/>
      <c r="S33" s="72"/>
      <c r="T33" s="55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A39" sqref="A39:T47"/>
    </sheetView>
  </sheetViews>
  <sheetFormatPr baseColWidth="10" defaultColWidth="13.33203125" defaultRowHeight="15" customHeight="1" x14ac:dyDescent="0"/>
  <cols>
    <col min="1" max="1" width="14" style="97" bestFit="1" customWidth="1"/>
    <col min="2" max="2" width="3.1640625" style="97" bestFit="1" customWidth="1"/>
    <col min="3" max="3" width="16.83203125" style="97" bestFit="1" customWidth="1"/>
    <col min="4" max="4" width="4.1640625" style="97" bestFit="1" customWidth="1"/>
    <col min="5" max="5" width="9.6640625" style="97" bestFit="1" customWidth="1"/>
    <col min="6" max="6" width="3.1640625" style="97" bestFit="1" customWidth="1"/>
    <col min="7" max="7" width="12.33203125" style="97" bestFit="1" customWidth="1"/>
    <col min="8" max="8" width="3.1640625" style="97" bestFit="1" customWidth="1"/>
    <col min="9" max="9" width="12" style="97" bestFit="1" customWidth="1"/>
    <col min="10" max="10" width="3.1640625" style="97" bestFit="1" customWidth="1"/>
    <col min="11" max="11" width="12.6640625" style="97" bestFit="1" customWidth="1"/>
    <col min="12" max="12" width="4.1640625" style="97" bestFit="1" customWidth="1"/>
    <col min="13" max="13" width="13.83203125" style="97" bestFit="1" customWidth="1"/>
    <col min="14" max="14" width="4.1640625" style="97" bestFit="1" customWidth="1"/>
    <col min="15" max="15" width="14" style="97" bestFit="1" customWidth="1"/>
    <col min="16" max="16" width="4.1640625" style="97" bestFit="1" customWidth="1"/>
    <col min="17" max="17" width="12" style="97" bestFit="1" customWidth="1"/>
    <col min="18" max="18" width="4.1640625" style="97" bestFit="1" customWidth="1"/>
    <col min="19" max="19" width="13.5" style="97" bestFit="1" customWidth="1"/>
    <col min="20" max="20" width="3.1640625" style="97" bestFit="1" customWidth="1"/>
    <col min="21" max="21" width="7.83203125" style="97" bestFit="1" customWidth="1"/>
    <col min="22" max="22" width="9.83203125" style="97" bestFit="1" customWidth="1"/>
    <col min="23" max="26" width="6.83203125" style="97" customWidth="1"/>
    <col min="27" max="16384" width="13.33203125" style="97"/>
  </cols>
  <sheetData>
    <row r="1" spans="1:22" ht="16" thickBot="1">
      <c r="A1" s="193" t="str">
        <f>+'Serie D'!B3</f>
        <v>Guamese DOC</v>
      </c>
      <c r="B1" s="194"/>
      <c r="C1" s="193" t="str">
        <f>+'Serie D'!B4</f>
        <v>Real Chupito</v>
      </c>
      <c r="D1" s="194"/>
      <c r="E1" s="193" t="str">
        <f>+'Serie D'!B5</f>
        <v>UGF Pisa</v>
      </c>
      <c r="F1" s="194"/>
      <c r="G1" s="196" t="str">
        <f>+'Serie D'!B6</f>
        <v>Transporter United</v>
      </c>
      <c r="H1" s="197"/>
      <c r="I1" s="196" t="str">
        <f>+'Serie D'!B7</f>
        <v>CSKA Scina</v>
      </c>
      <c r="J1" s="197"/>
      <c r="K1" s="196" t="str">
        <f>+'Serie D'!B8</f>
        <v>Scarsenal</v>
      </c>
      <c r="L1" s="197"/>
      <c r="M1" s="196" t="str">
        <f>+'Serie D'!B9</f>
        <v>VirgyTeam</v>
      </c>
      <c r="N1" s="197"/>
      <c r="O1" s="209" t="str">
        <f>+'Serie D'!B10</f>
        <v>FC CiccioBuccio</v>
      </c>
      <c r="P1" s="204"/>
      <c r="Q1" s="196" t="str">
        <f>+'Serie D'!B11</f>
        <v>Sambuca Juniors</v>
      </c>
      <c r="R1" s="210"/>
      <c r="S1" s="209" t="str">
        <f>+'Serie D'!B12</f>
        <v>Real Petare</v>
      </c>
      <c r="T1" s="203"/>
      <c r="U1" s="215" t="s">
        <v>19</v>
      </c>
      <c r="V1" s="213" t="s">
        <v>20</v>
      </c>
    </row>
    <row r="2" spans="1:22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08"/>
      <c r="V2" s="212"/>
    </row>
    <row r="3" spans="1:22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08"/>
      <c r="V3" s="212"/>
    </row>
    <row r="4" spans="1:22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08"/>
      <c r="V4" s="212"/>
    </row>
    <row r="5" spans="1:22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08"/>
      <c r="V5" s="212"/>
    </row>
    <row r="6" spans="1:22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08"/>
      <c r="V6" s="212"/>
    </row>
    <row r="7" spans="1:22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08"/>
      <c r="V7" s="212"/>
    </row>
    <row r="8" spans="1:22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08"/>
      <c r="V8" s="212"/>
    </row>
    <row r="9" spans="1:22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08"/>
      <c r="V9" s="212"/>
    </row>
    <row r="10" spans="1:22" ht="16" thickBot="1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08"/>
      <c r="V10" s="212"/>
    </row>
    <row r="11" spans="1:22" ht="16" thickBot="1">
      <c r="U11" s="208"/>
      <c r="V11" s="212"/>
    </row>
    <row r="12" spans="1:22" ht="16" thickBot="1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01"/>
      <c r="V12" s="212"/>
    </row>
    <row r="13" spans="1:22" ht="16" thickBot="1">
      <c r="U13" s="2"/>
      <c r="V13" s="212"/>
    </row>
    <row r="14" spans="1:22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237" t="s">
        <v>24</v>
      </c>
      <c r="V14" s="212"/>
    </row>
    <row r="15" spans="1:22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2"/>
      <c r="U15" s="208"/>
      <c r="V15" s="212"/>
    </row>
    <row r="16" spans="1:22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2"/>
      <c r="U16" s="208"/>
      <c r="V16" s="212"/>
    </row>
    <row r="17" spans="1:22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2"/>
      <c r="U17" s="208"/>
      <c r="V17" s="212"/>
    </row>
    <row r="18" spans="1:22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2"/>
      <c r="U18" s="208"/>
      <c r="V18" s="212"/>
    </row>
    <row r="19" spans="1:22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2"/>
      <c r="U19" s="208"/>
      <c r="V19" s="212"/>
    </row>
    <row r="20" spans="1:22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2"/>
      <c r="U20" s="208"/>
      <c r="V20" s="212"/>
    </row>
    <row r="21" spans="1:22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2"/>
      <c r="U21" s="208"/>
      <c r="V21" s="212"/>
    </row>
    <row r="22" spans="1:22" ht="16" thickBot="1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0"/>
      <c r="S22" s="19"/>
      <c r="T22" s="24"/>
      <c r="U22" s="208"/>
      <c r="V22" s="212"/>
    </row>
    <row r="23" spans="1:22" ht="16" thickBot="1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08"/>
      <c r="V23" s="212"/>
    </row>
    <row r="24" spans="1:22" ht="16" thickBot="1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01"/>
      <c r="V24" s="212"/>
    </row>
    <row r="25" spans="1:22" ht="16" thickBot="1">
      <c r="A25" s="35"/>
      <c r="B25" s="35">
        <f>'Serie D'!O3</f>
        <v>100</v>
      </c>
      <c r="C25" s="35"/>
      <c r="D25" s="35">
        <f>'Serie D'!O4</f>
        <v>54</v>
      </c>
      <c r="E25" s="35"/>
      <c r="F25" s="35">
        <f>'Serie D'!O5</f>
        <v>70</v>
      </c>
      <c r="G25" s="35"/>
      <c r="H25" s="35">
        <f>'Serie D'!O6</f>
        <v>53</v>
      </c>
      <c r="I25" s="35"/>
      <c r="J25" s="35">
        <f>'Serie D'!O7</f>
        <v>62</v>
      </c>
      <c r="K25" s="35"/>
      <c r="L25" s="35">
        <f>'Serie D'!O8</f>
        <v>86</v>
      </c>
      <c r="M25" s="35"/>
      <c r="N25" s="35">
        <f>'Serie D'!O9</f>
        <v>58</v>
      </c>
      <c r="O25" s="35"/>
      <c r="P25" s="35">
        <f>'Serie D'!O10</f>
        <v>56</v>
      </c>
      <c r="Q25" s="35"/>
      <c r="R25" s="35">
        <f>'Serie D'!O11</f>
        <v>64</v>
      </c>
      <c r="S25" s="35"/>
      <c r="T25" s="35">
        <f>'Serie D'!O12</f>
        <v>70</v>
      </c>
      <c r="U25" s="211" t="s">
        <v>32</v>
      </c>
      <c r="V25" s="212"/>
    </row>
    <row r="26" spans="1:22" ht="15.75" customHeight="1" thickBot="1">
      <c r="A26" s="193"/>
      <c r="B26" s="194"/>
      <c r="C26" s="193"/>
      <c r="D26" s="194"/>
      <c r="E26" s="193"/>
      <c r="F26" s="194"/>
      <c r="G26" s="196"/>
      <c r="H26" s="197"/>
      <c r="I26" s="196"/>
      <c r="J26" s="197"/>
      <c r="K26" s="196"/>
      <c r="L26" s="197"/>
      <c r="M26" s="196"/>
      <c r="N26" s="197"/>
      <c r="O26" s="209"/>
      <c r="P26" s="204"/>
      <c r="Q26" s="196"/>
      <c r="R26" s="210"/>
      <c r="S26" s="209"/>
      <c r="T26" s="203"/>
      <c r="U26" s="219" t="s">
        <v>19</v>
      </c>
      <c r="V26" s="214" t="s">
        <v>41</v>
      </c>
    </row>
    <row r="27" spans="1:22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08"/>
      <c r="V27" s="212"/>
    </row>
    <row r="28" spans="1:22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08"/>
      <c r="V28" s="212"/>
    </row>
    <row r="29" spans="1:22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08"/>
      <c r="V29" s="212"/>
    </row>
    <row r="30" spans="1:22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08"/>
      <c r="V30" s="212"/>
    </row>
    <row r="31" spans="1:22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08"/>
      <c r="V31" s="212"/>
    </row>
    <row r="32" spans="1:22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08"/>
      <c r="V32" s="212"/>
    </row>
    <row r="33" spans="1:22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08"/>
      <c r="V33" s="212"/>
    </row>
    <row r="34" spans="1:22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08"/>
      <c r="V34" s="212"/>
    </row>
    <row r="35" spans="1:22" ht="16" thickBot="1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08"/>
      <c r="V35" s="212"/>
    </row>
    <row r="36" spans="1:22" ht="16" thickBot="1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08"/>
      <c r="V36" s="212"/>
    </row>
    <row r="37" spans="1:22" ht="16" thickBot="1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01"/>
      <c r="V37" s="212"/>
    </row>
    <row r="38" spans="1:22" ht="16" thickBot="1">
      <c r="U38" s="2"/>
      <c r="V38" s="212"/>
    </row>
    <row r="39" spans="1:22" ht="15" customHeight="1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218" t="s">
        <v>24</v>
      </c>
      <c r="V39" s="212"/>
    </row>
    <row r="40" spans="1:22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2"/>
      <c r="U40" s="208"/>
      <c r="V40" s="212"/>
    </row>
    <row r="41" spans="1:22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2"/>
      <c r="U41" s="208"/>
      <c r="V41" s="212"/>
    </row>
    <row r="42" spans="1:22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2"/>
      <c r="U42" s="208"/>
      <c r="V42" s="212"/>
    </row>
    <row r="43" spans="1:22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2"/>
      <c r="U43" s="208"/>
      <c r="V43" s="212"/>
    </row>
    <row r="44" spans="1:22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2"/>
      <c r="U44" s="208"/>
      <c r="V44" s="212"/>
    </row>
    <row r="45" spans="1:22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2"/>
      <c r="U45" s="208"/>
      <c r="V45" s="212"/>
    </row>
    <row r="46" spans="1:22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2"/>
      <c r="U46" s="208"/>
      <c r="V46" s="212"/>
    </row>
    <row r="47" spans="1:22" ht="16" thickBot="1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4"/>
      <c r="U47" s="208"/>
      <c r="V47" s="212"/>
    </row>
    <row r="48" spans="1:22" ht="16" thickBot="1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01"/>
      <c r="V48" s="212"/>
    </row>
    <row r="49" spans="1:22" ht="16" thickBot="1">
      <c r="A49" s="43"/>
      <c r="B49" s="44">
        <f>B25</f>
        <v>100</v>
      </c>
      <c r="C49" s="44"/>
      <c r="D49" s="44">
        <f>D25</f>
        <v>54</v>
      </c>
      <c r="E49" s="44"/>
      <c r="F49" s="44">
        <f>F25</f>
        <v>70</v>
      </c>
      <c r="G49" s="44"/>
      <c r="H49" s="44">
        <f>H25</f>
        <v>53</v>
      </c>
      <c r="I49" s="44"/>
      <c r="J49" s="44">
        <f>J25</f>
        <v>62</v>
      </c>
      <c r="K49" s="44"/>
      <c r="L49" s="44">
        <f>L25</f>
        <v>86</v>
      </c>
      <c r="M49" s="44"/>
      <c r="N49" s="44">
        <f>N25</f>
        <v>58</v>
      </c>
      <c r="O49" s="44"/>
      <c r="P49" s="44">
        <f>P25</f>
        <v>56</v>
      </c>
      <c r="Q49" s="44"/>
      <c r="R49" s="44">
        <f>R25</f>
        <v>64</v>
      </c>
      <c r="S49" s="44"/>
      <c r="T49" s="45">
        <f>T25</f>
        <v>70</v>
      </c>
      <c r="U49" s="211" t="s">
        <v>32</v>
      </c>
      <c r="V49" s="212"/>
    </row>
  </sheetData>
  <mergeCells count="28">
    <mergeCell ref="S1:T1"/>
    <mergeCell ref="U1:U12"/>
    <mergeCell ref="V1:V24"/>
    <mergeCell ref="U14:U24"/>
    <mergeCell ref="U25:V25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pane="bottomLeft" activeCell="A4" sqref="A4:T32"/>
    </sheetView>
  </sheetViews>
  <sheetFormatPr baseColWidth="10" defaultColWidth="13.33203125" defaultRowHeight="15" customHeight="1" x14ac:dyDescent="0"/>
  <cols>
    <col min="1" max="1" width="10.83203125" bestFit="1" customWidth="1"/>
    <col min="2" max="2" width="4.1640625" bestFit="1" customWidth="1"/>
    <col min="3" max="3" width="11" bestFit="1" customWidth="1"/>
    <col min="4" max="4" width="4.1640625" bestFit="1" customWidth="1"/>
    <col min="5" max="5" width="12" bestFit="1" customWidth="1"/>
    <col min="6" max="6" width="4.1640625" bestFit="1" customWidth="1"/>
    <col min="7" max="7" width="14" bestFit="1" customWidth="1"/>
    <col min="8" max="8" width="4.1640625" bestFit="1" customWidth="1"/>
    <col min="9" max="9" width="11.6640625" bestFit="1" customWidth="1"/>
    <col min="10" max="10" width="4.1640625" bestFit="1" customWidth="1"/>
    <col min="11" max="11" width="12.33203125" bestFit="1" customWidth="1"/>
    <col min="12" max="12" width="4.1640625" bestFit="1" customWidth="1"/>
    <col min="13" max="13" width="13.83203125" bestFit="1" customWidth="1"/>
    <col min="14" max="14" width="4.1640625" bestFit="1" customWidth="1"/>
    <col min="15" max="15" width="11.5" bestFit="1" customWidth="1"/>
    <col min="16" max="16" width="4.1640625" bestFit="1" customWidth="1"/>
    <col min="17" max="17" width="11.6640625" bestFit="1" customWidth="1"/>
    <col min="18" max="18" width="4.1640625" bestFit="1" customWidth="1"/>
    <col min="19" max="19" width="11.1640625" bestFit="1" customWidth="1"/>
    <col min="20" max="20" width="4.1640625" bestFit="1" customWidth="1"/>
    <col min="21" max="21" width="6.83203125" customWidth="1"/>
  </cols>
  <sheetData>
    <row r="1" spans="1:23" ht="15.75" customHeight="1" thickBot="1">
      <c r="A1" s="193" t="s">
        <v>70</v>
      </c>
      <c r="B1" s="194"/>
      <c r="C1" s="193" t="s">
        <v>71</v>
      </c>
      <c r="D1" s="194"/>
      <c r="E1" s="209" t="s">
        <v>72</v>
      </c>
      <c r="F1" s="204"/>
      <c r="G1" s="196" t="s">
        <v>73</v>
      </c>
      <c r="H1" s="197"/>
      <c r="I1" s="196" t="s">
        <v>74</v>
      </c>
      <c r="J1" s="197"/>
      <c r="K1" s="193" t="s">
        <v>75</v>
      </c>
      <c r="L1" s="194"/>
      <c r="M1" s="196" t="s">
        <v>76</v>
      </c>
      <c r="N1" s="197"/>
      <c r="O1" s="196" t="s">
        <v>77</v>
      </c>
      <c r="P1" s="197"/>
      <c r="Q1" s="196" t="s">
        <v>78</v>
      </c>
      <c r="R1" s="197"/>
      <c r="S1" s="196" t="s">
        <v>79</v>
      </c>
      <c r="T1" s="197"/>
      <c r="U1" s="2"/>
      <c r="V1" s="107"/>
      <c r="W1" s="2" t="s">
        <v>96</v>
      </c>
    </row>
    <row r="2" spans="1:23" ht="15.75" customHeight="1" thickBot="1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3" ht="15.75" customHeight="1" thickBot="1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</row>
    <row r="4" spans="1:23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3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3" ht="15.75" customHeight="1" thickBot="1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3" ht="15.75" customHeight="1" thickBot="1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3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3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</row>
    <row r="10" spans="1:23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</row>
    <row r="11" spans="1:23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</row>
    <row r="12" spans="1:23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</row>
    <row r="13" spans="1:23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</row>
    <row r="14" spans="1:23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</row>
    <row r="15" spans="1:23" ht="15.75" customHeight="1" thickBot="1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</row>
    <row r="16" spans="1:23" ht="15.75" customHeight="1" thickBot="1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</row>
    <row r="17" spans="1:21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</row>
    <row r="18" spans="1:21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</row>
    <row r="19" spans="1:21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</row>
    <row r="20" spans="1:21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</row>
    <row r="21" spans="1:21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</row>
    <row r="22" spans="1:21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</row>
    <row r="23" spans="1:21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</row>
    <row r="24" spans="1:21" ht="15.75" customHeight="1" thickBot="1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</row>
    <row r="25" spans="1:21" ht="15.75" customHeight="1" thickBot="1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</row>
    <row r="26" spans="1:21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</row>
    <row r="27" spans="1:21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</row>
    <row r="28" spans="1:21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</row>
    <row r="29" spans="1:21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</row>
    <row r="30" spans="1:21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</row>
    <row r="31" spans="1:21" ht="15.75" customHeight="1" thickBot="1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</row>
    <row r="32" spans="1:21" ht="15.75" customHeight="1" thickBot="1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</row>
    <row r="33" spans="1:2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>
      <c r="A34" s="2"/>
      <c r="B34" s="2"/>
      <c r="C34" s="96"/>
      <c r="D34" s="96"/>
      <c r="E34" s="96"/>
      <c r="F34" s="96"/>
      <c r="G34" s="2"/>
      <c r="H34" s="2"/>
      <c r="I34" s="96"/>
      <c r="J34" s="96"/>
      <c r="K34" s="2"/>
      <c r="L34" s="2"/>
      <c r="M34" s="2"/>
      <c r="N34" s="2"/>
      <c r="O34" s="96"/>
      <c r="P34" s="96"/>
      <c r="Q34" s="2"/>
      <c r="R34" s="2"/>
      <c r="S34" s="2"/>
      <c r="T34" s="2"/>
      <c r="U34" s="2"/>
    </row>
    <row r="35" spans="1:21">
      <c r="A35" s="2"/>
      <c r="B35" s="2"/>
      <c r="C35" s="2"/>
      <c r="D35" s="2"/>
      <c r="E35" s="96"/>
      <c r="F35" s="96"/>
      <c r="G35" s="2"/>
      <c r="H35" s="2"/>
      <c r="I35" s="96"/>
      <c r="J35" s="2"/>
      <c r="K35" s="88"/>
      <c r="L35" s="2"/>
      <c r="M35" s="2"/>
      <c r="N35" s="2"/>
      <c r="O35" s="96"/>
      <c r="P35" s="96"/>
      <c r="Q35" s="2"/>
      <c r="R35" s="2"/>
      <c r="S35" s="2"/>
      <c r="T35" s="2"/>
      <c r="U35" s="2"/>
    </row>
    <row r="36" spans="1:2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Serie A</vt:lpstr>
      <vt:lpstr>SvincoliA</vt:lpstr>
      <vt:lpstr>RoseMercA</vt:lpstr>
      <vt:lpstr>RoseSerieA</vt:lpstr>
      <vt:lpstr>RoseSerieB</vt:lpstr>
      <vt:lpstr>Serie B</vt:lpstr>
      <vt:lpstr>SvincoliB</vt:lpstr>
      <vt:lpstr>RoseMercB</vt:lpstr>
      <vt:lpstr>RoseSerieLP</vt:lpstr>
      <vt:lpstr>RoseSerieD</vt:lpstr>
      <vt:lpstr>Lega Pro</vt:lpstr>
      <vt:lpstr>SvincoliLP</vt:lpstr>
      <vt:lpstr>RoseMercLP</vt:lpstr>
      <vt:lpstr>Serie D</vt:lpstr>
      <vt:lpstr>SvincoliD</vt:lpstr>
      <vt:lpstr>RoseMercD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S</cp:lastModifiedBy>
  <dcterms:modified xsi:type="dcterms:W3CDTF">2017-09-07T23:20:02Z</dcterms:modified>
</cp:coreProperties>
</file>