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8620" yWindow="0" windowWidth="13700" windowHeight="15540" tabRatio="750" firstSheet="8" activeTab="11"/>
  </bookViews>
  <sheets>
    <sheet name="TABELLONE" sheetId="23" r:id="rId1"/>
    <sheet name="1° GIORNATA" sheetId="24" r:id="rId2"/>
    <sheet name="2° GIORNATA" sheetId="47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lista giocatori" sheetId="80" r:id="rId13"/>
    <sheet name="mc town" sheetId="74" r:id="rId14"/>
    <sheet name="flybeard" sheetId="78" r:id="rId15"/>
  </sheets>
  <externalReferences>
    <externalReference r:id="rId16"/>
  </externalReferences>
  <definedNames>
    <definedName name="_xlnm._FilterDatabase" localSheetId="12" hidden="1">'lista giocatori'!$A$1:$C$294</definedName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J20" i="55" l="1"/>
  <c r="L20" i="55"/>
  <c r="M18" i="31"/>
  <c r="K18" i="52"/>
  <c r="T90" i="23"/>
  <c r="B18" i="31"/>
  <c r="D18" i="52"/>
  <c r="T91" i="23"/>
  <c r="M20" i="52"/>
  <c r="K20" i="52"/>
  <c r="D20" i="52"/>
  <c r="B20" i="52"/>
  <c r="C20" i="52"/>
  <c r="L20" i="52"/>
  <c r="A20" i="31"/>
  <c r="K48" i="79"/>
  <c r="M48" i="51"/>
  <c r="T84" i="23"/>
  <c r="B18" i="79"/>
  <c r="D18" i="51"/>
  <c r="T83" i="23"/>
  <c r="M18" i="79"/>
  <c r="K18" i="51"/>
  <c r="T82" i="23"/>
  <c r="B48" i="79"/>
  <c r="D48" i="51"/>
  <c r="T81" i="23"/>
  <c r="B48" i="51"/>
  <c r="B35" i="51"/>
  <c r="D35" i="51"/>
  <c r="K48" i="51"/>
  <c r="K35" i="51"/>
  <c r="M35" i="51"/>
  <c r="M18" i="51"/>
  <c r="M5" i="51"/>
  <c r="K5" i="51"/>
  <c r="D5" i="51"/>
  <c r="B18" i="51"/>
  <c r="B5" i="51"/>
  <c r="B35" i="79"/>
  <c r="K35" i="79"/>
  <c r="M48" i="79"/>
  <c r="M35" i="79"/>
  <c r="M5" i="79"/>
  <c r="K18" i="79"/>
  <c r="K5" i="79"/>
  <c r="B5" i="79"/>
  <c r="D18" i="79"/>
  <c r="D5" i="79"/>
  <c r="B20" i="79"/>
  <c r="M50" i="79"/>
  <c r="K50" i="79"/>
  <c r="M20" i="79"/>
  <c r="K20" i="79"/>
  <c r="A81" i="23"/>
  <c r="A5" i="79"/>
  <c r="B81" i="23"/>
  <c r="C5" i="79"/>
  <c r="A83" i="23"/>
  <c r="A35" i="79"/>
  <c r="B83" i="23"/>
  <c r="C35" i="79"/>
  <c r="D35" i="79"/>
  <c r="D48" i="79"/>
  <c r="B84" i="23"/>
  <c r="A84" i="23"/>
  <c r="B82" i="23"/>
  <c r="A82" i="23"/>
  <c r="G87" i="49"/>
  <c r="M78" i="49"/>
  <c r="K78" i="49"/>
  <c r="K65" i="49"/>
  <c r="D78" i="49"/>
  <c r="D65" i="49"/>
  <c r="B78" i="49"/>
  <c r="B65" i="49"/>
  <c r="M65" i="49"/>
  <c r="L65" i="49"/>
  <c r="J65" i="49"/>
  <c r="C65" i="49"/>
  <c r="A65" i="49"/>
  <c r="M48" i="49"/>
  <c r="K48" i="49"/>
  <c r="K35" i="49"/>
  <c r="D48" i="49"/>
  <c r="D35" i="49"/>
  <c r="B48" i="49"/>
  <c r="B35" i="49"/>
  <c r="M35" i="49"/>
  <c r="L35" i="49"/>
  <c r="J35" i="49"/>
  <c r="C35" i="49"/>
  <c r="A35" i="49"/>
  <c r="M18" i="49"/>
  <c r="K18" i="49"/>
  <c r="K5" i="49"/>
  <c r="D18" i="49"/>
  <c r="B18" i="49"/>
  <c r="B5" i="49"/>
  <c r="M5" i="49"/>
  <c r="L5" i="49"/>
  <c r="J5" i="49"/>
  <c r="D5" i="49"/>
  <c r="C5" i="49"/>
  <c r="A5" i="49"/>
  <c r="M18" i="66"/>
  <c r="M5" i="66"/>
  <c r="K18" i="66"/>
  <c r="K5" i="66"/>
  <c r="D18" i="66"/>
  <c r="D5" i="66"/>
  <c r="B18" i="66"/>
  <c r="B5" i="66"/>
  <c r="B48" i="66"/>
  <c r="B35" i="66"/>
  <c r="D48" i="66"/>
  <c r="D35" i="66"/>
  <c r="K48" i="66"/>
  <c r="K35" i="66"/>
  <c r="M48" i="66"/>
  <c r="M35" i="66"/>
  <c r="M76" i="66"/>
  <c r="M63" i="66"/>
  <c r="K76" i="66"/>
  <c r="K63" i="66"/>
  <c r="D76" i="66"/>
  <c r="D63" i="66"/>
  <c r="B76" i="66"/>
  <c r="B63" i="66"/>
  <c r="M76" i="56"/>
  <c r="M63" i="56"/>
  <c r="K76" i="56"/>
  <c r="K63" i="56"/>
  <c r="D76" i="56"/>
  <c r="D63" i="56"/>
  <c r="M70" i="23"/>
  <c r="B76" i="56"/>
  <c r="B63" i="56"/>
  <c r="L70" i="23"/>
  <c r="M48" i="56"/>
  <c r="M35" i="56"/>
  <c r="M45" i="23"/>
  <c r="K48" i="56"/>
  <c r="K35" i="56"/>
  <c r="L45" i="23"/>
  <c r="D48" i="56"/>
  <c r="D35" i="56"/>
  <c r="B48" i="56"/>
  <c r="M18" i="56"/>
  <c r="M5" i="56"/>
  <c r="M19" i="23"/>
  <c r="K18" i="56"/>
  <c r="M18" i="24"/>
  <c r="M18" i="47"/>
  <c r="D18" i="48"/>
  <c r="F18" i="23"/>
  <c r="D18" i="56"/>
  <c r="D5" i="56"/>
  <c r="B18" i="56"/>
  <c r="B5" i="56"/>
  <c r="L18" i="23"/>
  <c r="M15" i="23"/>
  <c r="M14" i="23"/>
  <c r="M40" i="23"/>
  <c r="M67" i="23"/>
  <c r="L67" i="23"/>
  <c r="P67" i="23"/>
  <c r="L66" i="23"/>
  <c r="M5" i="47"/>
  <c r="M7" i="23"/>
  <c r="K18" i="47"/>
  <c r="K5" i="47"/>
  <c r="D18" i="47"/>
  <c r="D5" i="47"/>
  <c r="B18" i="47"/>
  <c r="B5" i="47"/>
  <c r="M48" i="47"/>
  <c r="M35" i="47"/>
  <c r="M33" i="23"/>
  <c r="K48" i="47"/>
  <c r="D48" i="47"/>
  <c r="B48" i="47"/>
  <c r="B35" i="47"/>
  <c r="L32" i="23"/>
  <c r="M76" i="47"/>
  <c r="M63" i="47"/>
  <c r="M59" i="23"/>
  <c r="K76" i="47"/>
  <c r="K63" i="47"/>
  <c r="D76" i="47"/>
  <c r="B76" i="47"/>
  <c r="B63" i="47"/>
  <c r="M76" i="24"/>
  <c r="M63" i="24"/>
  <c r="D76" i="48"/>
  <c r="D63" i="48"/>
  <c r="M62" i="23"/>
  <c r="K76" i="24"/>
  <c r="K63" i="24"/>
  <c r="L55" i="23"/>
  <c r="K76" i="48"/>
  <c r="K63" i="48"/>
  <c r="D76" i="24"/>
  <c r="D63" i="24"/>
  <c r="M54" i="23"/>
  <c r="M76" i="48"/>
  <c r="M63" i="48"/>
  <c r="B76" i="24"/>
  <c r="B76" i="48"/>
  <c r="B63" i="48"/>
  <c r="M74" i="23"/>
  <c r="L74" i="23"/>
  <c r="P74" i="23"/>
  <c r="M48" i="24"/>
  <c r="M35" i="24"/>
  <c r="D48" i="48"/>
  <c r="D35" i="48"/>
  <c r="K48" i="24"/>
  <c r="K35" i="24"/>
  <c r="L29" i="23"/>
  <c r="K48" i="48"/>
  <c r="K35" i="48"/>
  <c r="L37" i="23"/>
  <c r="M41" i="23"/>
  <c r="D48" i="24"/>
  <c r="M48" i="48"/>
  <c r="F44" i="23"/>
  <c r="M35" i="48"/>
  <c r="B48" i="24"/>
  <c r="B35" i="24"/>
  <c r="L28" i="23"/>
  <c r="B48" i="48"/>
  <c r="B35" i="48"/>
  <c r="M48" i="23"/>
  <c r="L48" i="23"/>
  <c r="P48" i="23"/>
  <c r="M5" i="24"/>
  <c r="M3" i="23"/>
  <c r="K18" i="24"/>
  <c r="K5" i="24"/>
  <c r="L3" i="23"/>
  <c r="K18" i="48"/>
  <c r="K5" i="48"/>
  <c r="L11" i="23"/>
  <c r="D18" i="24"/>
  <c r="M18" i="48"/>
  <c r="L15" i="23"/>
  <c r="M23" i="23"/>
  <c r="L23" i="23"/>
  <c r="P23" i="23"/>
  <c r="O23" i="23"/>
  <c r="B18" i="24"/>
  <c r="B18" i="48"/>
  <c r="L14" i="23"/>
  <c r="O14" i="23"/>
  <c r="M22" i="23"/>
  <c r="L22" i="23"/>
  <c r="P22" i="23"/>
  <c r="O22" i="23"/>
  <c r="B5" i="24"/>
  <c r="L2" i="23"/>
  <c r="L40" i="23"/>
  <c r="L41" i="23"/>
  <c r="O41" i="23"/>
  <c r="M49" i="23"/>
  <c r="L49" i="23"/>
  <c r="P49" i="23"/>
  <c r="O49" i="23"/>
  <c r="O48" i="23"/>
  <c r="L75" i="23"/>
  <c r="O74" i="23"/>
  <c r="M66" i="23"/>
  <c r="M75" i="23"/>
  <c r="P75" i="23"/>
  <c r="M55" i="23"/>
  <c r="B63" i="24"/>
  <c r="L54" i="23"/>
  <c r="M18" i="55"/>
  <c r="M5" i="55"/>
  <c r="K18" i="55"/>
  <c r="K5" i="55"/>
  <c r="D18" i="55"/>
  <c r="D5" i="55"/>
  <c r="B18" i="55"/>
  <c r="M18" i="52"/>
  <c r="D5" i="52"/>
  <c r="B18" i="52"/>
  <c r="B5" i="52"/>
  <c r="M5" i="31"/>
  <c r="K18" i="31"/>
  <c r="K5" i="31"/>
  <c r="D18" i="31"/>
  <c r="L35" i="51"/>
  <c r="L35" i="79"/>
  <c r="J5" i="79"/>
  <c r="J5" i="51"/>
  <c r="C5" i="51"/>
  <c r="J63" i="23"/>
  <c r="J63" i="48"/>
  <c r="K63" i="23"/>
  <c r="L63" i="48"/>
  <c r="J62" i="23"/>
  <c r="K62" i="23"/>
  <c r="C63" i="48"/>
  <c r="J37" i="23"/>
  <c r="K37" i="23"/>
  <c r="J49" i="23"/>
  <c r="J35" i="66"/>
  <c r="J36" i="23"/>
  <c r="K48" i="23"/>
  <c r="C35" i="66"/>
  <c r="K36" i="23"/>
  <c r="J48" i="23"/>
  <c r="A35" i="66"/>
  <c r="J11" i="23"/>
  <c r="J5" i="48"/>
  <c r="K11" i="23"/>
  <c r="J23" i="23"/>
  <c r="J5" i="66"/>
  <c r="J10" i="23"/>
  <c r="A5" i="48"/>
  <c r="K10" i="23"/>
  <c r="J22" i="23"/>
  <c r="A5" i="66"/>
  <c r="J59" i="23"/>
  <c r="K71" i="23"/>
  <c r="L63" i="56"/>
  <c r="K59" i="23"/>
  <c r="J58" i="23"/>
  <c r="K70" i="23"/>
  <c r="C63" i="56"/>
  <c r="K58" i="23"/>
  <c r="J33" i="23"/>
  <c r="K33" i="23"/>
  <c r="J32" i="23"/>
  <c r="K44" i="23"/>
  <c r="C35" i="56"/>
  <c r="K32" i="23"/>
  <c r="C35" i="47"/>
  <c r="J7" i="23"/>
  <c r="K7" i="23"/>
  <c r="J6" i="23"/>
  <c r="K18" i="23"/>
  <c r="C5" i="56"/>
  <c r="A5" i="47"/>
  <c r="K6" i="23"/>
  <c r="J18" i="23"/>
  <c r="A5" i="56"/>
  <c r="J55" i="23"/>
  <c r="K67" i="23"/>
  <c r="K55" i="23"/>
  <c r="J67" i="23"/>
  <c r="J54" i="23"/>
  <c r="K54" i="23"/>
  <c r="J66" i="23"/>
  <c r="J29" i="23"/>
  <c r="K41" i="23"/>
  <c r="K29" i="23"/>
  <c r="J41" i="23"/>
  <c r="J28" i="23"/>
  <c r="K40" i="23"/>
  <c r="K28" i="23"/>
  <c r="J40" i="23"/>
  <c r="J3" i="23"/>
  <c r="K15" i="23"/>
  <c r="K3" i="23"/>
  <c r="J2" i="23"/>
  <c r="K14" i="23"/>
  <c r="K2" i="23"/>
  <c r="C5" i="24"/>
  <c r="A35" i="48"/>
  <c r="C5" i="47"/>
  <c r="B90" i="23"/>
  <c r="J5" i="52"/>
  <c r="A90" i="23"/>
  <c r="L5" i="52"/>
  <c r="B89" i="23"/>
  <c r="A5" i="52"/>
  <c r="A89" i="23"/>
  <c r="A5" i="31"/>
  <c r="L5" i="55"/>
  <c r="J5" i="55"/>
  <c r="C5" i="55"/>
  <c r="A5" i="55"/>
  <c r="B5" i="55"/>
  <c r="M5" i="52"/>
  <c r="K5" i="52"/>
  <c r="D5" i="31"/>
  <c r="B5" i="31"/>
  <c r="L5" i="48"/>
  <c r="K19" i="23"/>
  <c r="L5" i="56"/>
  <c r="J5" i="47"/>
  <c r="K45" i="23"/>
  <c r="L35" i="56"/>
  <c r="J35" i="47"/>
  <c r="J63" i="47"/>
  <c r="K49" i="23"/>
  <c r="L35" i="66"/>
  <c r="J35" i="48"/>
  <c r="K75" i="23"/>
  <c r="L63" i="66"/>
  <c r="C5" i="48"/>
  <c r="A35" i="47"/>
  <c r="J44" i="23"/>
  <c r="A35" i="56"/>
  <c r="J74" i="23"/>
  <c r="A63" i="66"/>
  <c r="O75" i="23"/>
  <c r="D63" i="47"/>
  <c r="M58" i="23"/>
  <c r="K35" i="47"/>
  <c r="L33" i="23"/>
  <c r="O33" i="23"/>
  <c r="D35" i="47"/>
  <c r="L6" i="23"/>
  <c r="J5" i="24"/>
  <c r="K23" i="23"/>
  <c r="L5" i="66"/>
  <c r="J14" i="23"/>
  <c r="A63" i="47"/>
  <c r="J75" i="23"/>
  <c r="J63" i="66"/>
  <c r="L5" i="51"/>
  <c r="M5" i="48"/>
  <c r="B5" i="48"/>
  <c r="M37" i="23"/>
  <c r="P37" i="23"/>
  <c r="L63" i="23"/>
  <c r="M63" i="23"/>
  <c r="O63" i="23"/>
  <c r="D5" i="48"/>
  <c r="M10" i="23"/>
  <c r="O3" i="23"/>
  <c r="P54" i="23"/>
  <c r="O55" i="23"/>
  <c r="K22" i="23"/>
  <c r="C5" i="66"/>
  <c r="J35" i="51"/>
  <c r="D35" i="24"/>
  <c r="M28" i="23"/>
  <c r="A35" i="24"/>
  <c r="M29" i="23"/>
  <c r="L36" i="23"/>
  <c r="L59" i="23"/>
  <c r="O59" i="23"/>
  <c r="O37" i="23"/>
  <c r="P29" i="23"/>
  <c r="O29" i="23"/>
  <c r="P33" i="23"/>
  <c r="J35" i="79"/>
  <c r="J5" i="31"/>
  <c r="C5" i="52"/>
  <c r="A35" i="51"/>
  <c r="L5" i="79"/>
  <c r="F42" i="23"/>
  <c r="P70" i="23"/>
  <c r="O45" i="23"/>
  <c r="M44" i="23"/>
  <c r="D43" i="23"/>
  <c r="O70" i="23"/>
  <c r="P45" i="23"/>
  <c r="L71" i="23"/>
  <c r="C69" i="23"/>
  <c r="F16" i="23"/>
  <c r="F67" i="23"/>
  <c r="M71" i="23"/>
  <c r="C67" i="23"/>
  <c r="F15" i="23"/>
  <c r="F43" i="23"/>
  <c r="B35" i="56"/>
  <c r="L44" i="23"/>
  <c r="K5" i="56"/>
  <c r="L19" i="23"/>
  <c r="O19" i="23"/>
  <c r="M18" i="23"/>
  <c r="P18" i="23"/>
  <c r="P41" i="23"/>
  <c r="O66" i="23"/>
  <c r="O67" i="23"/>
  <c r="P14" i="23"/>
  <c r="P40" i="23"/>
  <c r="F41" i="23"/>
  <c r="L5" i="31"/>
  <c r="C5" i="31"/>
  <c r="P28" i="23"/>
  <c r="C44" i="23"/>
  <c r="C35" i="48"/>
  <c r="L35" i="48"/>
  <c r="L5" i="24"/>
  <c r="J15" i="23"/>
  <c r="J19" i="23"/>
  <c r="J5" i="56"/>
  <c r="L5" i="47"/>
  <c r="K74" i="23"/>
  <c r="C63" i="66"/>
  <c r="A63" i="48"/>
  <c r="D42" i="23"/>
  <c r="C70" i="23"/>
  <c r="A5" i="51"/>
  <c r="O54" i="23"/>
  <c r="P15" i="23"/>
  <c r="O15" i="23"/>
  <c r="A63" i="24"/>
  <c r="K66" i="23"/>
  <c r="J70" i="23"/>
  <c r="A63" i="56"/>
  <c r="C63" i="47"/>
  <c r="J71" i="23"/>
  <c r="J63" i="56"/>
  <c r="L63" i="47"/>
  <c r="P55" i="23"/>
  <c r="P63" i="23"/>
  <c r="A5" i="24"/>
  <c r="L35" i="47"/>
  <c r="J45" i="23"/>
  <c r="J35" i="56"/>
  <c r="P66" i="23"/>
  <c r="O40" i="23"/>
  <c r="L10" i="23"/>
  <c r="M32" i="23"/>
  <c r="P32" i="23"/>
  <c r="M11" i="23"/>
  <c r="P11" i="23"/>
  <c r="O28" i="23"/>
  <c r="D44" i="23"/>
  <c r="D68" i="23"/>
  <c r="P59" i="23"/>
  <c r="C35" i="51"/>
  <c r="L58" i="23"/>
  <c r="L62" i="23"/>
  <c r="C68" i="23"/>
  <c r="F68" i="23"/>
  <c r="P3" i="23"/>
  <c r="F70" i="23"/>
  <c r="M36" i="23"/>
  <c r="P36" i="23"/>
  <c r="D5" i="24"/>
  <c r="M2" i="23"/>
  <c r="O2" i="23"/>
  <c r="F69" i="23"/>
  <c r="M6" i="23"/>
  <c r="F17" i="23"/>
  <c r="L7" i="23"/>
  <c r="O7" i="23"/>
  <c r="B42" i="23"/>
  <c r="P44" i="23"/>
  <c r="C41" i="23"/>
  <c r="D67" i="23"/>
  <c r="E67" i="23"/>
  <c r="P71" i="23"/>
  <c r="B67" i="23"/>
  <c r="O71" i="23"/>
  <c r="P62" i="23"/>
  <c r="B69" i="23"/>
  <c r="O18" i="23"/>
  <c r="C15" i="23"/>
  <c r="P19" i="23"/>
  <c r="O44" i="23"/>
  <c r="B43" i="23"/>
  <c r="C43" i="23"/>
  <c r="E43" i="23"/>
  <c r="C18" i="23"/>
  <c r="D16" i="23"/>
  <c r="E68" i="23"/>
  <c r="D69" i="23"/>
  <c r="E69" i="23"/>
  <c r="O62" i="23"/>
  <c r="C42" i="23"/>
  <c r="E42" i="23"/>
  <c r="B44" i="23"/>
  <c r="P6" i="23"/>
  <c r="C17" i="23"/>
  <c r="O58" i="23"/>
  <c r="D70" i="23"/>
  <c r="E70" i="23"/>
  <c r="O32" i="23"/>
  <c r="O6" i="23"/>
  <c r="O10" i="23"/>
  <c r="B15" i="23"/>
  <c r="O36" i="23"/>
  <c r="D17" i="23"/>
  <c r="B68" i="23"/>
  <c r="E44" i="23"/>
  <c r="P2" i="23"/>
  <c r="C16" i="23"/>
  <c r="D15" i="23"/>
  <c r="D18" i="23"/>
  <c r="P10" i="23"/>
  <c r="P7" i="23"/>
  <c r="B18" i="23"/>
  <c r="O11" i="23"/>
  <c r="D41" i="23"/>
  <c r="P58" i="23"/>
  <c r="B70" i="23"/>
  <c r="E41" i="23"/>
  <c r="B41" i="23"/>
  <c r="E18" i="23"/>
  <c r="B16" i="23"/>
  <c r="E15" i="23"/>
  <c r="E16" i="23"/>
  <c r="B17" i="23"/>
  <c r="E17" i="23"/>
</calcChain>
</file>

<file path=xl/sharedStrings.xml><?xml version="1.0" encoding="utf-8"?>
<sst xmlns="http://schemas.openxmlformats.org/spreadsheetml/2006/main" count="3145" uniqueCount="569">
  <si>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</si>
  <si>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</si>
  <si>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</si>
  <si>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</si>
  <si>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</si>
  <si>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</si>
  <si>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</si>
  <si>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</si>
  <si>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</si>
  <si>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</si>
  <si>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</si>
  <si>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</si>
  <si>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</si>
  <si>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</si>
  <si>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</si>
  <si>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</si>
  <si>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</si>
  <si>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</si>
  <si>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</si>
  <si>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</si>
  <si>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</si>
  <si>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</si>
  <si>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</si>
  <si>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</si>
  <si>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</si>
  <si>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</si>
  <si>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</si>
  <si>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</si>
  <si>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</si>
  <si>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</si>
  <si>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</si>
  <si>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</si>
  <si>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</si>
  <si>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</si>
  <si>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</si>
  <si>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</si>
  <si>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</si>
  <si>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</si>
  <si>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</si>
  <si>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</si>
  <si>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</si>
  <si>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</si>
  <si>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</si>
  <si>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</si>
  <si>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</si>
  <si>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</si>
  <si>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</si>
  <si>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</si>
  <si>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</si>
  <si>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</si>
  <si>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</si>
  <si>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</si>
  <si>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</si>
  <si>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</si>
  <si>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</si>
  <si>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</si>
  <si>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</si>
  <si>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</si>
  <si>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</si>
  <si>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</si>
  <si>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</si>
  <si>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</si>
  <si>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RONALDO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</si>
  <si>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</si>
  <si>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</si>
  <si>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</si>
  <si>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</si>
  <si>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</si>
  <si>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</si>
  <si>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</si>
  <si>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</si>
  <si>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</si>
  <si>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SANCHEZ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</si>
  <si>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</si>
  <si>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</si>
  <si>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</si>
  <si>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</si>
  <si>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</si>
  <si>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</si>
  <si>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</si>
  <si>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</si>
  <si>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</si>
  <si>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</si>
  <si>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</si>
  <si>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</si>
  <si>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GIROUD</t>
  </si>
  <si>
    <t>STERLING</t>
  </si>
  <si>
    <t>MANDZUKIC</t>
  </si>
  <si>
    <t>MORATA</t>
  </si>
  <si>
    <t>PORTO</t>
  </si>
  <si>
    <t>KOKE</t>
  </si>
  <si>
    <t>DOUMBIA</t>
  </si>
  <si>
    <t>OZIL</t>
  </si>
  <si>
    <t>ARSENAL</t>
  </si>
  <si>
    <t>MODRIC</t>
  </si>
  <si>
    <t>LACAZETTE</t>
  </si>
  <si>
    <t>RAMSEY</t>
  </si>
  <si>
    <t>KROOS</t>
  </si>
  <si>
    <t>BELLARABI</t>
  </si>
  <si>
    <t>XABI ALONSO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</si>
  <si>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</si>
  <si>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</si>
  <si>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</si>
  <si>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</si>
  <si>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</si>
  <si>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</si>
  <si>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</si>
  <si>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</si>
  <si>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</si>
  <si>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HERRERA</t>
  </si>
  <si>
    <t>BENATIA</t>
  </si>
  <si>
    <t>PJANIC</t>
  </si>
  <si>
    <t>FERNANDINHO</t>
  </si>
  <si>
    <t>BOATENG</t>
  </si>
  <si>
    <t>VALBUENA</t>
  </si>
  <si>
    <t>F. TORRES</t>
  </si>
  <si>
    <t>DZAGOEV</t>
  </si>
  <si>
    <t>DE JONG</t>
  </si>
  <si>
    <t>HERNANDEZ</t>
  </si>
  <si>
    <t>MARCELO</t>
  </si>
  <si>
    <t>GAITAN</t>
  </si>
  <si>
    <t>GODIN</t>
  </si>
  <si>
    <t>LAHM</t>
  </si>
  <si>
    <t>DANILO</t>
  </si>
  <si>
    <t>WALCOTT</t>
  </si>
  <si>
    <t>KOMPANY</t>
  </si>
  <si>
    <t>MEHMEDI</t>
  </si>
  <si>
    <t>YARMOLENKO</t>
  </si>
  <si>
    <t>MASCHERANO</t>
  </si>
  <si>
    <t>GAMEIRO</t>
  </si>
  <si>
    <t>VERRATTI</t>
  </si>
  <si>
    <t>FALCAO</t>
  </si>
  <si>
    <t>GUARDADO</t>
  </si>
  <si>
    <t>MORAES</t>
  </si>
  <si>
    <t>PIZZI</t>
  </si>
  <si>
    <t>KOLAROV</t>
  </si>
  <si>
    <t>DIGNE</t>
  </si>
  <si>
    <t>ZABALETA</t>
  </si>
  <si>
    <t>PJACA</t>
  </si>
  <si>
    <t>JUANFRAN</t>
  </si>
  <si>
    <t>JUVENTUS</t>
  </si>
  <si>
    <t>GIMENEZ</t>
  </si>
  <si>
    <t>BONUCCI</t>
  </si>
  <si>
    <t>VARANE</t>
  </si>
  <si>
    <t>MANCHESTER CITY</t>
  </si>
  <si>
    <t>MUSTAFI</t>
  </si>
  <si>
    <t>FILIPE LUIS</t>
  </si>
  <si>
    <t>MAXI PEREIRA</t>
  </si>
  <si>
    <t>AURIER</t>
  </si>
  <si>
    <t>OTAMENDI</t>
  </si>
  <si>
    <t>KOVACIC</t>
  </si>
  <si>
    <t>VITOLO</t>
  </si>
  <si>
    <t>CHIELLINI</t>
  </si>
  <si>
    <t>UMTITI</t>
  </si>
  <si>
    <t>KOSCIELNY</t>
  </si>
  <si>
    <t>MONREAL</t>
  </si>
  <si>
    <t>RAFFAEL</t>
  </si>
  <si>
    <t>CUADRADO</t>
  </si>
  <si>
    <t>RIBERY</t>
  </si>
  <si>
    <t>MARCANO</t>
  </si>
  <si>
    <t>FERRI</t>
  </si>
  <si>
    <t>SAGNA</t>
  </si>
  <si>
    <t>PEPE</t>
  </si>
  <si>
    <t>IGNASHEVICH</t>
  </si>
  <si>
    <t>BRANDT</t>
  </si>
  <si>
    <t>KHEDIRA</t>
  </si>
  <si>
    <t>KURZAWA</t>
  </si>
  <si>
    <t>TAH</t>
  </si>
  <si>
    <t>RAMI</t>
  </si>
  <si>
    <t>EVRA</t>
  </si>
  <si>
    <t>JESE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</si>
  <si>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</si>
  <si>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</si>
  <si>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</si>
  <si>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</si>
  <si>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</si>
  <si>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</si>
  <si>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</si>
  <si>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</si>
  <si>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</si>
  <si>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</si>
  <si>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</si>
  <si>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</si>
  <si>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</si>
  <si>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BELLERIN</t>
  </si>
  <si>
    <t>CHAMBERLAIN</t>
  </si>
  <si>
    <t>ALEXSANDRO</t>
  </si>
  <si>
    <t>SERGIO RAMOS</t>
  </si>
  <si>
    <t>DANI ALVES</t>
  </si>
  <si>
    <t>CALHANOGLU</t>
  </si>
  <si>
    <t>JORDI ALBA</t>
  </si>
  <si>
    <t>MARQUINHOS</t>
  </si>
  <si>
    <t>ALCACER</t>
  </si>
  <si>
    <t>JAMES RODRIGUEZ</t>
  </si>
  <si>
    <t>GOTZE</t>
  </si>
  <si>
    <t>Assist</t>
  </si>
  <si>
    <t>COMAN</t>
  </si>
  <si>
    <t>DEPOITRE</t>
  </si>
  <si>
    <t>RABIOT</t>
  </si>
  <si>
    <t>CORREA</t>
  </si>
  <si>
    <t>CARRASCO</t>
  </si>
  <si>
    <t>CARVAHAL</t>
  </si>
  <si>
    <t>MORENO</t>
  </si>
  <si>
    <t>ORDINE CHIAMATA SEMIFINALI</t>
  </si>
  <si>
    <t>ORDINE CHIAMATA QUARTI</t>
  </si>
  <si>
    <t>JIMENEZ</t>
  </si>
  <si>
    <t>SAUL</t>
  </si>
  <si>
    <t>LEWANDOWSKI</t>
  </si>
  <si>
    <t>QUARTI ritorno</t>
  </si>
  <si>
    <t>ORDINE CHIAMATA FINALI</t>
  </si>
  <si>
    <t>MC TOWN</t>
  </si>
  <si>
    <t>AC NUMBERS</t>
  </si>
  <si>
    <t>E</t>
  </si>
  <si>
    <t>L</t>
  </si>
  <si>
    <t>Federico Corradi e Luca Frongia</t>
  </si>
  <si>
    <t>Davide Pizzuto</t>
  </si>
  <si>
    <t>RMA</t>
  </si>
  <si>
    <t>HIGUAIN</t>
  </si>
  <si>
    <t>JUV</t>
  </si>
  <si>
    <t>ATL</t>
  </si>
  <si>
    <t>AUBAMEYANG</t>
  </si>
  <si>
    <t>VARDY</t>
  </si>
  <si>
    <t>KANE</t>
  </si>
  <si>
    <t>MILIK</t>
  </si>
  <si>
    <t>CALLEJON</t>
  </si>
  <si>
    <t>A. SILVA</t>
  </si>
  <si>
    <t>MAHREZ</t>
  </si>
  <si>
    <t>HAMSIK</t>
  </si>
  <si>
    <t>LAMELA</t>
  </si>
  <si>
    <t>CAZORLA</t>
  </si>
  <si>
    <t>NOLITO</t>
  </si>
  <si>
    <t>FABINHO</t>
  </si>
  <si>
    <t>MON</t>
  </si>
  <si>
    <t>SALVIO</t>
  </si>
  <si>
    <t>VAZQUEZ F.</t>
  </si>
  <si>
    <t>KAGAWA</t>
  </si>
  <si>
    <t>HUMMELS</t>
  </si>
  <si>
    <t>ERIKSEN</t>
  </si>
  <si>
    <t>KIESSLING</t>
  </si>
  <si>
    <t>NASRI</t>
  </si>
  <si>
    <t>BEN YEDDER</t>
  </si>
  <si>
    <t>MOUTINHO</t>
  </si>
  <si>
    <t>ARDA TURAN</t>
  </si>
  <si>
    <t>ARANGUIZ</t>
  </si>
  <si>
    <t>B. SILVA</t>
  </si>
  <si>
    <t>INSIGNE</t>
  </si>
  <si>
    <t>MERTENS</t>
  </si>
  <si>
    <t>MARTINS</t>
  </si>
  <si>
    <t>CORONA</t>
  </si>
  <si>
    <t>DEMBELE</t>
  </si>
  <si>
    <t>ALLI</t>
  </si>
  <si>
    <t>BOUSQUETS</t>
  </si>
  <si>
    <t>SON</t>
  </si>
  <si>
    <t>GABBIADINI</t>
  </si>
  <si>
    <t>REUS</t>
  </si>
  <si>
    <t>NAPOLI</t>
  </si>
  <si>
    <t>ALBRIGHTON</t>
  </si>
  <si>
    <t>GUERREIRO</t>
  </si>
  <si>
    <t>SERGI ROBERTO</t>
  </si>
  <si>
    <t>LINDELOF</t>
  </si>
  <si>
    <t>VERTONGHEN</t>
  </si>
  <si>
    <t>DIER</t>
  </si>
  <si>
    <t>LEICESTER</t>
  </si>
  <si>
    <t>TOTTENHAM</t>
  </si>
  <si>
    <t>GLIK</t>
  </si>
  <si>
    <t>LUCAS VAZQUEZ</t>
  </si>
  <si>
    <t>ALBIOL</t>
  </si>
  <si>
    <t>SANCHES</t>
  </si>
  <si>
    <t>GHOULAM</t>
  </si>
  <si>
    <t>STONES</t>
  </si>
  <si>
    <t>SCHMELZER</t>
  </si>
  <si>
    <t>ALLAN</t>
  </si>
  <si>
    <t>OTAVIO</t>
  </si>
  <si>
    <t>TELLES</t>
  </si>
  <si>
    <t>RODE</t>
  </si>
  <si>
    <t>DELGADO</t>
  </si>
  <si>
    <t>KIMMICH</t>
  </si>
  <si>
    <t>ASENSIO</t>
  </si>
  <si>
    <t>ALDERWEIRELED</t>
  </si>
  <si>
    <t>HYSAJ</t>
  </si>
  <si>
    <t>WALKER</t>
  </si>
  <si>
    <t>TRAORE</t>
  </si>
  <si>
    <t>BEN ARFA</t>
  </si>
  <si>
    <t>D. SUAREZ</t>
  </si>
  <si>
    <t>QUARESMA</t>
  </si>
  <si>
    <t>KOULIBALY</t>
  </si>
  <si>
    <t>NZONZI</t>
  </si>
  <si>
    <t>CASEMIRO</t>
  </si>
  <si>
    <t>HUTH</t>
  </si>
  <si>
    <t>MORGAN</t>
  </si>
  <si>
    <t>IHEANACHO</t>
  </si>
  <si>
    <t>FUCHS</t>
  </si>
  <si>
    <t>CLICHY</t>
  </si>
  <si>
    <t>ROSE</t>
  </si>
  <si>
    <t>DRINKWATER</t>
  </si>
  <si>
    <t>TOSUN</t>
  </si>
  <si>
    <t>JAVI MARTINEZ</t>
  </si>
  <si>
    <t>MOTTA</t>
  </si>
  <si>
    <t>JEDVAJ</t>
  </si>
  <si>
    <t>OKAZAKI</t>
  </si>
  <si>
    <t>KALULU</t>
  </si>
  <si>
    <t>CASTRO</t>
  </si>
  <si>
    <t>G. PEREIRO</t>
  </si>
  <si>
    <t>LAYUN</t>
  </si>
  <si>
    <t>RAGGI</t>
  </si>
  <si>
    <t>PISZCZEK</t>
  </si>
  <si>
    <t>GANSO</t>
  </si>
  <si>
    <t>BALANTA</t>
  </si>
  <si>
    <t>PAPASTATHOPOULOS</t>
  </si>
  <si>
    <t>FEKIR</t>
  </si>
  <si>
    <t>BRENET</t>
  </si>
  <si>
    <t>RUIZ</t>
  </si>
  <si>
    <t>TOPRAK</t>
  </si>
  <si>
    <t>SCHENNIKOV</t>
  </si>
  <si>
    <t>SIDIBE</t>
  </si>
  <si>
    <t>SLIMANI</t>
  </si>
  <si>
    <t>DIABY</t>
  </si>
  <si>
    <t>ANDRE ANDRE</t>
  </si>
  <si>
    <t>A. GOMES</t>
  </si>
  <si>
    <t>GERMAIN</t>
  </si>
  <si>
    <t>LOCADIA</t>
  </si>
  <si>
    <t>G. XHAKA</t>
  </si>
  <si>
    <t>GUNDOGAN</t>
  </si>
  <si>
    <t>KING</t>
  </si>
  <si>
    <t>ULLOA</t>
  </si>
  <si>
    <t>ARIAS</t>
  </si>
  <si>
    <t>EREMENKO</t>
  </si>
  <si>
    <t>JORGINHO</t>
  </si>
  <si>
    <t>STINDL</t>
  </si>
  <si>
    <t>SIMPSON</t>
  </si>
  <si>
    <t>HOLDING</t>
  </si>
  <si>
    <t>FELIPE</t>
  </si>
  <si>
    <t>VIDA</t>
  </si>
  <si>
    <t>WENDELL</t>
  </si>
  <si>
    <t>BJARNASON</t>
  </si>
  <si>
    <t>NARSINGH</t>
  </si>
  <si>
    <t>MAKSIMOVIC</t>
  </si>
  <si>
    <t>GRIMALDO</t>
  </si>
  <si>
    <t>LEMINA</t>
  </si>
  <si>
    <t>ANTUNES</t>
  </si>
  <si>
    <t>SEMEDO</t>
  </si>
  <si>
    <t>ASAMOAH</t>
  </si>
  <si>
    <t>CAFU</t>
  </si>
  <si>
    <t>RUGANI</t>
  </si>
  <si>
    <t>RUOLO</t>
  </si>
  <si>
    <t>NOME</t>
  </si>
  <si>
    <t>SQUADRA</t>
  </si>
  <si>
    <t>P</t>
  </si>
  <si>
    <t>DORTMUND</t>
  </si>
  <si>
    <t>MONACO</t>
  </si>
  <si>
    <t>SIVIGLIA</t>
  </si>
  <si>
    <t>SAVIC</t>
  </si>
  <si>
    <t>MENDY B.</t>
  </si>
  <si>
    <t>JEMERSON</t>
  </si>
  <si>
    <t>VRSALJKO</t>
  </si>
  <si>
    <t>HERNANDEZ LUC.</t>
  </si>
  <si>
    <t>RAFINHA</t>
  </si>
  <si>
    <t>MARIANO</t>
  </si>
  <si>
    <t>MERCADO</t>
  </si>
  <si>
    <t>TRAORÉ A</t>
  </si>
  <si>
    <t>COENTRAO</t>
  </si>
  <si>
    <t>DURM</t>
  </si>
  <si>
    <t>NACHO</t>
  </si>
  <si>
    <t>DIALLO</t>
  </si>
  <si>
    <t>ISCO</t>
  </si>
  <si>
    <t>WEIGL</t>
  </si>
  <si>
    <t>FERNANDEZ</t>
  </si>
  <si>
    <t>LEMAR</t>
  </si>
  <si>
    <t>ZIELINSKI</t>
  </si>
  <si>
    <t>DIRAR</t>
  </si>
  <si>
    <t>TIAGO</t>
  </si>
  <si>
    <t>BAKAYOKO</t>
  </si>
  <si>
    <t>THOMAS</t>
  </si>
  <si>
    <t>STURARO</t>
  </si>
  <si>
    <t>BOSCHILIA</t>
  </si>
  <si>
    <t>CARRILLO</t>
  </si>
  <si>
    <t>IWOBI</t>
  </si>
  <si>
    <t>ALEX SANDRO</t>
  </si>
  <si>
    <t>LEWANDOWSKY</t>
  </si>
  <si>
    <t>THIAGO MOTTA</t>
  </si>
  <si>
    <t>T. ALCANTARA</t>
  </si>
  <si>
    <t>JESE’</t>
  </si>
  <si>
    <t>REAL</t>
  </si>
  <si>
    <t>MATIHEU</t>
  </si>
  <si>
    <t>YANGA MBIWA</t>
  </si>
  <si>
    <t>VAZQUEZ</t>
  </si>
  <si>
    <t>CAFU’</t>
  </si>
  <si>
    <t>BUSQUETS</t>
  </si>
  <si>
    <t>BAYER MONACO</t>
  </si>
  <si>
    <t>LISANDRO</t>
  </si>
  <si>
    <t>SAUL NIGUEZ</t>
  </si>
  <si>
    <t>MARQUINOS</t>
  </si>
  <si>
    <t>MORALES</t>
  </si>
  <si>
    <t>M. FERNANDES</t>
  </si>
  <si>
    <t>DEMBELE M.</t>
  </si>
  <si>
    <t>TORRES</t>
  </si>
  <si>
    <t>SILVA D.</t>
  </si>
  <si>
    <t>SILVA B.</t>
  </si>
  <si>
    <t>TOTTHENAM</t>
  </si>
  <si>
    <t>CARVAJAL</t>
  </si>
  <si>
    <t>D.COSTA</t>
  </si>
  <si>
    <t>BOLINGOLI MBOMBO</t>
  </si>
  <si>
    <t>D. GONZALES</t>
  </si>
  <si>
    <t>sv</t>
  </si>
  <si>
    <t>XHAKA</t>
  </si>
  <si>
    <t>ALDERWEIRELD</t>
  </si>
  <si>
    <t>F. VAZQUEZ</t>
  </si>
  <si>
    <t>HYSAI</t>
  </si>
  <si>
    <t/>
  </si>
  <si>
    <t>N'ZONZI</t>
  </si>
  <si>
    <t>PAPASTATHOPOULUS</t>
  </si>
  <si>
    <t>JESÈ</t>
  </si>
  <si>
    <t>FERNANDES</t>
  </si>
  <si>
    <t>NKOLOU</t>
  </si>
  <si>
    <t>D. COSTA</t>
  </si>
  <si>
    <t>Ghoulam</t>
  </si>
  <si>
    <t>Bale</t>
  </si>
  <si>
    <t>Lamela</t>
  </si>
  <si>
    <t>Vietto</t>
  </si>
  <si>
    <t>Mehmedi</t>
  </si>
  <si>
    <t>Mahrez</t>
  </si>
  <si>
    <t>Pjanic</t>
  </si>
  <si>
    <t>Sanchez x2</t>
  </si>
  <si>
    <t>Verratti</t>
  </si>
  <si>
    <t>Di Maria</t>
  </si>
  <si>
    <t>Lucas</t>
  </si>
  <si>
    <t>L. De Jong</t>
  </si>
  <si>
    <t>Neymar</t>
  </si>
  <si>
    <t>SUAREZ D.</t>
  </si>
  <si>
    <t>ALONSO</t>
  </si>
  <si>
    <t>PEREZ</t>
  </si>
  <si>
    <t>Ronaldo 2</t>
  </si>
  <si>
    <t>Morata</t>
  </si>
  <si>
    <t>Slimani</t>
  </si>
  <si>
    <t>Cazorla</t>
  </si>
  <si>
    <t>Perez 2</t>
  </si>
  <si>
    <t>Quaresma 2</t>
  </si>
  <si>
    <t>Callejon</t>
  </si>
  <si>
    <t>G. Pereiro</t>
  </si>
  <si>
    <t>Thiago Alcantara</t>
  </si>
  <si>
    <t>Iniesta</t>
  </si>
  <si>
    <t>Suarez</t>
  </si>
  <si>
    <t>Cavani</t>
  </si>
  <si>
    <t>ALDERWEIRLD</t>
  </si>
  <si>
    <t>G.XHAKA</t>
  </si>
  <si>
    <t>CHALANOGLU</t>
  </si>
  <si>
    <t>DERLIS GONZALES</t>
  </si>
  <si>
    <t>BARCA</t>
  </si>
  <si>
    <t>HERNANDEZ.</t>
  </si>
  <si>
    <t>PEREIRO</t>
  </si>
  <si>
    <t>ANDRES GOMES</t>
  </si>
  <si>
    <t>NARSING</t>
  </si>
  <si>
    <t>DEMBELE MOUSSA</t>
  </si>
  <si>
    <t>PAPASTATHOPOLUS</t>
  </si>
  <si>
    <t>IGNASEVICH</t>
  </si>
  <si>
    <t>VAZQUEZ L.</t>
  </si>
  <si>
    <t>http://www.gazzetta.it/calcio/fantanews/assist/champions-league-2016-17/giornata-5</t>
  </si>
  <si>
    <t>Sidibe</t>
  </si>
  <si>
    <t>Kagawa</t>
  </si>
  <si>
    <t>Dembele (BOR) x2</t>
  </si>
  <si>
    <t>Sergio Ramos</t>
  </si>
  <si>
    <t>Ribery</t>
  </si>
  <si>
    <t>Salvio</t>
  </si>
  <si>
    <t>Matuidi</t>
  </si>
  <si>
    <t>Griezmann</t>
  </si>
  <si>
    <t>Tiago</t>
  </si>
  <si>
    <t>De Bruyne</t>
  </si>
  <si>
    <t>Cafu</t>
  </si>
  <si>
    <t>SIMPSONS</t>
  </si>
  <si>
    <t>T.MOTTA</t>
  </si>
  <si>
    <t>Ozil</t>
  </si>
  <si>
    <t>GOMES</t>
  </si>
  <si>
    <t>Carvajal</t>
  </si>
  <si>
    <t>Nolito</t>
  </si>
  <si>
    <t>D.GONZALES</t>
  </si>
  <si>
    <t>PAPASTATHOPULOS</t>
  </si>
  <si>
    <t>Arda Turan</t>
  </si>
  <si>
    <t>Alcacer</t>
  </si>
  <si>
    <t>Mertens</t>
  </si>
  <si>
    <t>Yarmolenko</t>
  </si>
  <si>
    <t>Calhanoglu</t>
  </si>
  <si>
    <t>James Rodriguez</t>
  </si>
  <si>
    <t>Aubameyang</t>
  </si>
  <si>
    <t>Corona</t>
  </si>
  <si>
    <t>Telles</t>
  </si>
  <si>
    <t>Maxi Pereira</t>
  </si>
  <si>
    <t>Adrien Silva</t>
  </si>
  <si>
    <t>Eriksen</t>
  </si>
  <si>
    <t>Rose</t>
  </si>
  <si>
    <t>NUMBERS</t>
  </si>
  <si>
    <t>JOVETIC</t>
  </si>
  <si>
    <t>SOARES</t>
  </si>
  <si>
    <t>JORGE</t>
  </si>
  <si>
    <t>LICHSTEINER</t>
  </si>
  <si>
    <t>RINCON</t>
  </si>
  <si>
    <t>GABRIEL JESUS</t>
  </si>
  <si>
    <t>SANE</t>
  </si>
  <si>
    <t>BEN YADDER</t>
  </si>
  <si>
    <t>J.ALBA</t>
  </si>
  <si>
    <t>verratti</t>
  </si>
  <si>
    <t>hamsik</t>
  </si>
  <si>
    <t>ronaldo c</t>
  </si>
  <si>
    <t>carvahal</t>
  </si>
  <si>
    <t>lahm</t>
  </si>
  <si>
    <t>lewandosky</t>
  </si>
  <si>
    <t>gamerio</t>
  </si>
  <si>
    <t>henrichs</t>
  </si>
  <si>
    <t>sane</t>
  </si>
  <si>
    <t>fabinho x2</t>
  </si>
  <si>
    <t>aguero</t>
  </si>
  <si>
    <t>sterling</t>
  </si>
  <si>
    <t>d.silva</t>
  </si>
  <si>
    <t>toure</t>
  </si>
  <si>
    <t>BORUSSIA DORTMUND</t>
  </si>
  <si>
    <t>SV</t>
  </si>
  <si>
    <t>YAYA TOURE’</t>
  </si>
  <si>
    <t>escudero</t>
  </si>
  <si>
    <t>alex sandro</t>
  </si>
  <si>
    <t>jovetic</t>
  </si>
  <si>
    <t>drinkwater</t>
  </si>
  <si>
    <t>T.ALCANTARA</t>
  </si>
  <si>
    <t>SOKRATIS</t>
  </si>
  <si>
    <t>J. RODRIGUEZ</t>
  </si>
  <si>
    <t>GRIEZZMAN</t>
  </si>
  <si>
    <t>SHURRLE</t>
  </si>
  <si>
    <t xml:space="preserve"> MORGAN</t>
  </si>
  <si>
    <t>MITROGLU</t>
  </si>
  <si>
    <t>HEINRICHS</t>
  </si>
  <si>
    <t>LEWANDOSKY</t>
  </si>
  <si>
    <t>MOUTHINO</t>
  </si>
  <si>
    <t>9.5</t>
  </si>
  <si>
    <t>alonso</t>
  </si>
  <si>
    <t>d.costa</t>
  </si>
  <si>
    <t>kroos</t>
  </si>
  <si>
    <t>neymar</t>
  </si>
  <si>
    <t>kurzawa</t>
  </si>
  <si>
    <t>piszczek</t>
  </si>
  <si>
    <t>durm</t>
  </si>
  <si>
    <t>mahrez</t>
  </si>
  <si>
    <t>silva b</t>
  </si>
  <si>
    <t>mendy</t>
  </si>
  <si>
    <t>MCTOWN</t>
  </si>
  <si>
    <t>MBAPPE</t>
  </si>
  <si>
    <t>x</t>
  </si>
  <si>
    <t>X</t>
  </si>
  <si>
    <t>S. RAMOS</t>
  </si>
  <si>
    <t xml:space="preserve">BONUCCI </t>
  </si>
  <si>
    <t>Cuadrado</t>
  </si>
  <si>
    <t>MBAPPÈ</t>
  </si>
  <si>
    <t>Lemar</t>
  </si>
  <si>
    <t>DEMBELÈ</t>
  </si>
  <si>
    <t>Thiago</t>
  </si>
  <si>
    <t>LEWANDOSKI</t>
  </si>
  <si>
    <t>SHMELZER</t>
  </si>
  <si>
    <t>AUBAMEYANGE</t>
  </si>
  <si>
    <t>MENDY B</t>
  </si>
  <si>
    <t>J, RODIGUEZ</t>
  </si>
  <si>
    <t>lemar 2</t>
  </si>
  <si>
    <t>dembele</t>
  </si>
  <si>
    <t>filipe luis</t>
  </si>
  <si>
    <t>ramos</t>
  </si>
  <si>
    <t>casemiro</t>
  </si>
  <si>
    <t>GRIEZMAN</t>
  </si>
  <si>
    <t>J RODRIGUEZ</t>
  </si>
  <si>
    <t>Assit</t>
  </si>
  <si>
    <t>S.RAMOS</t>
  </si>
  <si>
    <t>kHEDIRA</t>
  </si>
  <si>
    <t>L. VAZQUEZ</t>
  </si>
  <si>
    <t>koke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</si>
</sst>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  <font>
      <b/>
      <strike/>
      <sz val="11"/>
      <color rgb="FF000000"/>
      <name val="Calibri"/>
      <family val="2"/>
      <scheme val="minor"/>
    </font>
    <font>
      <b/>
      <i/>
      <u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ABF8F"/>
        <bgColor rgb="FF000000"/>
      </patternFill>
    </fill>
    <fill>
      <patternFill patternType="solid">
        <fgColor rgb="FFCCFFCC"/>
        <bgColor rgb="FF000000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005">
    <xf numFmtId="0" fontId="0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1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0" xfId="0" applyFont="1"/>
    <xf numFmtId="0" fontId="7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8" fillId="0" borderId="0" xfId="0" applyFont="1"/>
    <xf numFmtId="0" fontId="10" fillId="2" borderId="0" xfId="0" applyFont="1" applyFill="1"/>
    <xf numFmtId="0" fontId="9" fillId="7" borderId="6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7" borderId="5" xfId="0" applyFont="1" applyFill="1" applyBorder="1" applyAlignment="1"/>
    <xf numFmtId="0" fontId="9" fillId="7" borderId="6" xfId="0" applyFont="1" applyFill="1" applyBorder="1" applyAlignment="1"/>
    <xf numFmtId="0" fontId="9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6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6" fillId="2" borderId="1" xfId="0" applyFont="1" applyFill="1" applyBorder="1"/>
    <xf numFmtId="0" fontId="9" fillId="7" borderId="6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6" fillId="0" borderId="0" xfId="0" applyFont="1" applyBorder="1"/>
    <xf numFmtId="0" fontId="15" fillId="0" borderId="0" xfId="0" applyFont="1"/>
    <xf numFmtId="0" fontId="6" fillId="8" borderId="1" xfId="0" applyFont="1" applyFill="1" applyBorder="1" applyAlignment="1">
      <alignment horizontal="center"/>
    </xf>
    <xf numFmtId="0" fontId="14" fillId="0" borderId="0" xfId="1"/>
    <xf numFmtId="0" fontId="0" fillId="0" borderId="3" xfId="0" applyFont="1" applyBorder="1" applyAlignment="1">
      <alignment horizontal="right"/>
    </xf>
    <xf numFmtId="0" fontId="16" fillId="0" borderId="0" xfId="0" applyFont="1"/>
    <xf numFmtId="0" fontId="6" fillId="0" borderId="2" xfId="0" applyFont="1" applyBorder="1"/>
    <xf numFmtId="0" fontId="0" fillId="0" borderId="13" xfId="0" applyBorder="1"/>
    <xf numFmtId="0" fontId="0" fillId="0" borderId="4" xfId="0" applyFont="1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6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9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21" fillId="9" borderId="1" xfId="0" applyFont="1" applyFill="1" applyBorder="1"/>
    <xf numFmtId="0" fontId="0" fillId="11" borderId="1" xfId="0" applyFill="1" applyBorder="1"/>
    <xf numFmtId="0" fontId="6" fillId="13" borderId="1" xfId="0" applyFont="1" applyFill="1" applyBorder="1" applyAlignment="1">
      <alignment horizontal="center"/>
    </xf>
    <xf numFmtId="0" fontId="13" fillId="0" borderId="0" xfId="0" applyFont="1" applyBorder="1"/>
    <xf numFmtId="0" fontId="23" fillId="0" borderId="0" xfId="0" applyFont="1" applyBorder="1" applyAlignment="1">
      <alignment horizontal="center"/>
    </xf>
    <xf numFmtId="0" fontId="23" fillId="0" borderId="0" xfId="0" applyFont="1" applyBorder="1"/>
    <xf numFmtId="0" fontId="8" fillId="0" borderId="0" xfId="0" applyFont="1" applyBorder="1"/>
    <xf numFmtId="0" fontId="24" fillId="0" borderId="0" xfId="0" applyFont="1" applyBorder="1" applyAlignment="1">
      <alignment horizontal="center"/>
    </xf>
    <xf numFmtId="0" fontId="24" fillId="0" borderId="0" xfId="0" applyFont="1" applyBorder="1"/>
    <xf numFmtId="0" fontId="23" fillId="0" borderId="0" xfId="0" applyFont="1" applyBorder="1" applyAlignment="1"/>
    <xf numFmtId="0" fontId="13" fillId="0" borderId="0" xfId="0" applyFont="1" applyBorder="1" applyAlignment="1"/>
    <xf numFmtId="0" fontId="24" fillId="0" borderId="0" xfId="0" applyFont="1" applyBorder="1" applyAlignment="1"/>
    <xf numFmtId="0" fontId="25" fillId="14" borderId="3" xfId="0" applyFont="1" applyFill="1" applyBorder="1"/>
    <xf numFmtId="0" fontId="12" fillId="14" borderId="3" xfId="0" applyFont="1" applyFill="1" applyBorder="1" applyAlignment="1">
      <alignment horizontal="right"/>
    </xf>
    <xf numFmtId="0" fontId="26" fillId="13" borderId="3" xfId="0" applyFont="1" applyFill="1" applyBorder="1"/>
    <xf numFmtId="0" fontId="6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7" fillId="0" borderId="0" xfId="0" applyFont="1"/>
    <xf numFmtId="0" fontId="6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8" fillId="0" borderId="0" xfId="0" applyFont="1" applyAlignment="1">
      <alignment vertical="center"/>
    </xf>
    <xf numFmtId="0" fontId="23" fillId="0" borderId="0" xfId="0" applyFont="1"/>
    <xf numFmtId="0" fontId="29" fillId="0" borderId="0" xfId="0" applyFont="1"/>
    <xf numFmtId="0" fontId="0" fillId="0" borderId="14" xfId="0" applyFont="1" applyFill="1" applyBorder="1" applyAlignment="1">
      <alignment horizontal="right"/>
    </xf>
    <xf numFmtId="0" fontId="29" fillId="0" borderId="14" xfId="0" applyFont="1" applyBorder="1"/>
    <xf numFmtId="0" fontId="29" fillId="0" borderId="15" xfId="0" applyFont="1" applyBorder="1"/>
    <xf numFmtId="0" fontId="9" fillId="7" borderId="6" xfId="0" applyFont="1" applyFill="1" applyBorder="1" applyAlignment="1">
      <alignment horizontal="center"/>
    </xf>
    <xf numFmtId="0" fontId="31" fillId="0" borderId="0" xfId="0" applyFont="1"/>
    <xf numFmtId="0" fontId="30" fillId="0" borderId="3" xfId="0" applyFont="1" applyFill="1" applyBorder="1" applyAlignment="1">
      <alignment horizontal="right"/>
    </xf>
    <xf numFmtId="0" fontId="32" fillId="0" borderId="0" xfId="0" applyFont="1"/>
    <xf numFmtId="0" fontId="34" fillId="0" borderId="0" xfId="0" applyFont="1"/>
    <xf numFmtId="0" fontId="5" fillId="0" borderId="0" xfId="1" applyFont="1"/>
    <xf numFmtId="0" fontId="5" fillId="0" borderId="0" xfId="1" applyFont="1" applyFill="1"/>
    <xf numFmtId="0" fontId="5" fillId="0" borderId="0" xfId="1" applyFont="1" applyFill="1" applyBorder="1"/>
    <xf numFmtId="0" fontId="9" fillId="7" borderId="6" xfId="0" applyFont="1" applyFill="1" applyBorder="1" applyAlignment="1">
      <alignment horizontal="center"/>
    </xf>
    <xf numFmtId="0" fontId="4" fillId="0" borderId="0" xfId="1" applyFont="1"/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5" fillId="0" borderId="0" xfId="0" applyFont="1" applyAlignment="1">
      <alignment horizontal="left" vertical="center" wrapText="1"/>
    </xf>
    <xf numFmtId="0" fontId="35" fillId="0" borderId="0" xfId="0" applyFont="1"/>
    <xf numFmtId="0" fontId="6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36" fillId="0" borderId="0" xfId="0" applyFont="1"/>
    <xf numFmtId="0" fontId="17" fillId="0" borderId="0" xfId="918" applyAlignment="1">
      <alignment vertical="center"/>
    </xf>
    <xf numFmtId="0" fontId="21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26" fillId="13" borderId="4" xfId="0" applyFont="1" applyFill="1" applyBorder="1"/>
    <xf numFmtId="0" fontId="6" fillId="13" borderId="4" xfId="0" applyFont="1" applyFill="1" applyBorder="1" applyAlignment="1">
      <alignment horizontal="right"/>
    </xf>
    <xf numFmtId="0" fontId="3" fillId="0" borderId="0" xfId="0" applyFont="1"/>
    <xf numFmtId="0" fontId="3" fillId="0" borderId="0" xfId="1" applyFont="1"/>
    <xf numFmtId="0" fontId="37" fillId="15" borderId="3" xfId="0" applyFont="1" applyFill="1" applyBorder="1"/>
    <xf numFmtId="0" fontId="38" fillId="15" borderId="14" xfId="0" applyFont="1" applyFill="1" applyBorder="1" applyAlignment="1">
      <alignment horizontal="right"/>
    </xf>
    <xf numFmtId="0" fontId="39" fillId="16" borderId="3" xfId="0" applyFont="1" applyFill="1" applyBorder="1"/>
    <xf numFmtId="0" fontId="24" fillId="16" borderId="14" xfId="0" applyFont="1" applyFill="1" applyBorder="1" applyAlignment="1">
      <alignment horizontal="right"/>
    </xf>
    <xf numFmtId="0" fontId="2" fillId="0" borderId="0" xfId="0" applyFont="1"/>
    <xf numFmtId="0" fontId="2" fillId="0" borderId="0" xfId="0" applyFont="1" applyFill="1"/>
    <xf numFmtId="0" fontId="2" fillId="0" borderId="0" xfId="1" applyFont="1" applyFill="1"/>
    <xf numFmtId="0" fontId="2" fillId="0" borderId="0" xfId="1" applyFont="1"/>
    <xf numFmtId="0" fontId="2" fillId="0" borderId="0" xfId="1" applyFont="1" applyFill="1" applyBorder="1"/>
    <xf numFmtId="0" fontId="1" fillId="0" borderId="0" xfId="0" applyFont="1"/>
    <xf numFmtId="0" fontId="1" fillId="0" borderId="0" xfId="1" applyFont="1" applyFill="1"/>
    <xf numFmtId="0" fontId="1" fillId="0" borderId="0" xfId="1" applyFont="1"/>
    <xf numFmtId="0" fontId="33" fillId="12" borderId="16" xfId="0" applyFont="1" applyFill="1" applyBorder="1" applyAlignment="1">
      <alignment horizontal="center"/>
    </xf>
    <xf numFmtId="0" fontId="22" fillId="12" borderId="17" xfId="0" applyFont="1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9" fillId="13" borderId="12" xfId="0" applyFont="1" applyFill="1" applyBorder="1" applyAlignment="1">
      <alignment horizontal="center"/>
    </xf>
    <xf numFmtId="0" fontId="29" fillId="13" borderId="8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22" fillId="12" borderId="16" xfId="0" applyFont="1" applyFill="1" applyBorder="1" applyAlignment="1">
      <alignment horizontal="center"/>
    </xf>
    <xf numFmtId="0" fontId="29" fillId="13" borderId="11" xfId="0" applyFont="1" applyFill="1" applyBorder="1" applyAlignment="1">
      <alignment horizontal="center"/>
    </xf>
    <xf numFmtId="0" fontId="29" fillId="13" borderId="0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20" fillId="10" borderId="18" xfId="0" applyFont="1" applyFill="1" applyBorder="1" applyAlignment="1">
      <alignment horizontal="center"/>
    </xf>
    <xf numFmtId="0" fontId="20" fillId="10" borderId="19" xfId="0" applyFont="1" applyFill="1" applyBorder="1" applyAlignment="1">
      <alignment horizontal="center"/>
    </xf>
    <xf numFmtId="0" fontId="20" fillId="10" borderId="2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7" fillId="3" borderId="5" xfId="0" applyFont="1" applyFill="1" applyBorder="1" applyAlignment="1"/>
    <xf numFmtId="0" fontId="11" fillId="3" borderId="6" xfId="0" applyFont="1" applyFill="1" applyBorder="1" applyAlignment="1"/>
    <xf numFmtId="0" fontId="11" fillId="3" borderId="7" xfId="0" applyFont="1" applyFill="1" applyBorder="1" applyAlignment="1"/>
  </cellXfs>
  <cellStyles count="1005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Collegamento visitato" xfId="954" builtinId="9" hidden="1"/>
    <cellStyle name="Collegamento visitato" xfId="955" builtinId="9" hidden="1"/>
    <cellStyle name="Collegamento visitato" xfId="956" builtinId="9" hidden="1"/>
    <cellStyle name="Collegamento visitato" xfId="957" builtinId="9" hidden="1"/>
    <cellStyle name="Collegamento visitato" xfId="958" builtinId="9" hidden="1"/>
    <cellStyle name="Collegamento visitato" xfId="959" builtinId="9" hidden="1"/>
    <cellStyle name="Collegamento visitato" xfId="960" builtinId="9" hidden="1"/>
    <cellStyle name="Collegamento visitato" xfId="961" builtinId="9" hidden="1"/>
    <cellStyle name="Collegamento visitato" xfId="962" builtinId="9" hidden="1"/>
    <cellStyle name="Collegamento visitato" xfId="963" builtinId="9" hidden="1"/>
    <cellStyle name="Collegamento visitato" xfId="964" builtinId="9" hidden="1"/>
    <cellStyle name="Collegamento visitato" xfId="965" builtinId="9" hidden="1"/>
    <cellStyle name="Collegamento visitato" xfId="966" builtinId="9" hidden="1"/>
    <cellStyle name="Collegamento visitato" xfId="967" builtinId="9" hidden="1"/>
    <cellStyle name="Collegamento visitato" xfId="968" builtinId="9" hidden="1"/>
    <cellStyle name="Collegamento visitato" xfId="969" builtinId="9" hidden="1"/>
    <cellStyle name="Collegamento visitato" xfId="970" builtinId="9" hidden="1"/>
    <cellStyle name="Collegamento visitato" xfId="971" builtinId="9" hidden="1"/>
    <cellStyle name="Collegamento visitato" xfId="972" builtinId="9" hidden="1"/>
    <cellStyle name="Collegamento visitato" xfId="973" builtinId="9" hidden="1"/>
    <cellStyle name="Collegamento visitato" xfId="974" builtinId="9" hidden="1"/>
    <cellStyle name="Collegamento visitato" xfId="975" builtinId="9" hidden="1"/>
    <cellStyle name="Collegamento visitato" xfId="976" builtinId="9" hidden="1"/>
    <cellStyle name="Collegamento visitato" xfId="977" builtinId="9" hidden="1"/>
    <cellStyle name="Collegamento visitato" xfId="978" builtinId="9" hidden="1"/>
    <cellStyle name="Collegamento visitato" xfId="979" builtinId="9" hidden="1"/>
    <cellStyle name="Collegamento visitato" xfId="980" builtinId="9" hidden="1"/>
    <cellStyle name="Collegamento visitato" xfId="981" builtinId="9" hidden="1"/>
    <cellStyle name="Collegamento visitato" xfId="982" builtinId="9" hidden="1"/>
    <cellStyle name="Collegamento visitato" xfId="983" builtinId="9" hidden="1"/>
    <cellStyle name="Collegamento visitato" xfId="984" builtinId="9" hidden="1"/>
    <cellStyle name="Collegamento visitato" xfId="985" builtinId="9" hidden="1"/>
    <cellStyle name="Collegamento visitato" xfId="986" builtinId="9" hidden="1"/>
    <cellStyle name="Collegamento visitato" xfId="987" builtinId="9" hidden="1"/>
    <cellStyle name="Collegamento visitato" xfId="988" builtinId="9" hidden="1"/>
    <cellStyle name="Collegamento visitato" xfId="989" builtinId="9" hidden="1"/>
    <cellStyle name="Collegamento visitato" xfId="990" builtinId="9" hidden="1"/>
    <cellStyle name="Collegamento visitato" xfId="991" builtinId="9" hidden="1"/>
    <cellStyle name="Collegamento visitato" xfId="992" builtinId="9" hidden="1"/>
    <cellStyle name="Collegamento visitato" xfId="993" builtinId="9" hidden="1"/>
    <cellStyle name="Collegamento visitato" xfId="994" builtinId="9" hidden="1"/>
    <cellStyle name="Collegamento visitato" xfId="995" builtinId="9" hidden="1"/>
    <cellStyle name="Collegamento visitato" xfId="996" builtinId="9" hidden="1"/>
    <cellStyle name="Collegamento visitato" xfId="997" builtinId="9" hidden="1"/>
    <cellStyle name="Collegamento visitato" xfId="998" builtinId="9" hidden="1"/>
    <cellStyle name="Collegamento visitato" xfId="999" builtinId="9" hidden="1"/>
    <cellStyle name="Collegamento visitato" xfId="1000" builtinId="9" hidden="1"/>
    <cellStyle name="Collegamento visitato" xfId="1001" builtinId="9" hidden="1"/>
    <cellStyle name="Collegamento visitato" xfId="1002" builtinId="9" hidden="1"/>
    <cellStyle name="Collegamento visitato" xfId="1003" builtinId="9" hidden="1"/>
    <cellStyle name="Collegamento visitato" xfId="1004" builtinId="9" hidden="1"/>
    <cellStyle name="Normale" xfId="0" builtinId="0"/>
    <cellStyle name="Normale 2" xfId="1"/>
  </cellStyles>
  <dxfs count="36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externalLink" Target="externalLinks/externalLink1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tteoSerani/Downloads/rifchampion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4° GIORNATA"/>
      <sheetName val="5° GIORNATA"/>
      <sheetName val="6° GIORNATA"/>
      <sheetName val="QUARTI andata"/>
      <sheetName val="QUARTI ritorno"/>
      <sheetName val="SEMIFINALE andata"/>
      <sheetName val="SEMIFINALE ritorno"/>
      <sheetName val="FINALE"/>
      <sheetName val="lista giocatori"/>
      <sheetName val="interfogat"/>
      <sheetName val="skiacciak"/>
      <sheetName val="numbers"/>
      <sheetName val="cs riposa"/>
      <sheetName val="ac denti"/>
      <sheetName val="ac conte"/>
      <sheetName val="flybeard"/>
      <sheetName val="marcellona"/>
      <sheetName val="evribadi"/>
      <sheetName val="scarsenal"/>
      <sheetName val="mc town"/>
      <sheetName val="brigata gurren"/>
    </sheetNames>
    <sheetDataSet>
      <sheetData sheetId="0">
        <row r="14">
          <cell r="J14" t="str">
            <v>INTERFOGAT</v>
          </cell>
          <cell r="K14" t="str">
            <v>CS RIPOSA</v>
          </cell>
        </row>
        <row r="15">
          <cell r="J15" t="str">
            <v>BRIGATA GURREN</v>
          </cell>
          <cell r="K15" t="str">
            <v>AC DENTI</v>
          </cell>
        </row>
        <row r="40">
          <cell r="J40" t="str">
            <v>SCARSENAL</v>
          </cell>
          <cell r="K40" t="str">
            <v>EVRIBADI</v>
          </cell>
        </row>
        <row r="41">
          <cell r="J41" t="str">
            <v>MARCELLONA</v>
          </cell>
          <cell r="K41" t="str">
            <v>AC CONTE</v>
          </cell>
        </row>
        <row r="66">
          <cell r="J66" t="str">
            <v>MC TOWN</v>
          </cell>
          <cell r="K66" t="str">
            <v>FLYBEARD</v>
          </cell>
        </row>
        <row r="67">
          <cell r="J67" t="str">
            <v>AC NUMBERS</v>
          </cell>
          <cell r="K67" t="str">
            <v>SKIACCIAK MOSCA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zzetta.it/calcio/fantanews/assist/champions-league-2016-17/giornata-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T114"/>
  <sheetViews>
    <sheetView topLeftCell="A66" zoomScale="90" zoomScaleNormal="90" zoomScalePageLayoutView="90" workbookViewId="0">
      <selection activeCell="S97" sqref="S97"/>
    </sheetView>
  </sheetViews>
  <sheetFormatPr baseColWidth="10" defaultColWidth="8.83203125" defaultRowHeight="14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/>
    <col min="16" max="16" width="19" hidden="1" customWidth="1"/>
    <col min="17" max="17" width="8.83203125" customWidth="1"/>
  </cols>
  <sheetData>
    <row r="1" spans="1:18" ht="19" thickBot="1">
      <c r="A1" s="11" t="s">
        <v>5</v>
      </c>
      <c r="D1" s="145" t="s">
        <v>204</v>
      </c>
      <c r="E1" s="129"/>
      <c r="F1" s="130"/>
      <c r="H1" s="140"/>
      <c r="I1" s="140"/>
      <c r="J1" s="4" t="s">
        <v>10</v>
      </c>
      <c r="R1" s="23"/>
    </row>
    <row r="2" spans="1:18">
      <c r="C2" s="79"/>
      <c r="D2" s="131" t="s">
        <v>210</v>
      </c>
      <c r="E2" s="132"/>
      <c r="F2" s="35">
        <v>462.5</v>
      </c>
      <c r="H2" s="80"/>
      <c r="I2" s="20"/>
      <c r="J2" t="str">
        <f>A5</f>
        <v>CS RIPOSA</v>
      </c>
      <c r="K2" t="str">
        <f>A6</f>
        <v>INTERFOGAT</v>
      </c>
      <c r="L2">
        <f>IF('1° GIORNATA'!$B$18=1,"",'1° GIORNATA'!$B$5)</f>
        <v>4</v>
      </c>
      <c r="M2">
        <f>IF('1° GIORNATA'!$D$18=0,"",'1° GIORNATA'!$D$5)</f>
        <v>4</v>
      </c>
      <c r="O2">
        <f>IF(L2="",0,IF(L2&gt;M2,3,IF(L2=M2,1,0)))</f>
        <v>1</v>
      </c>
      <c r="P2">
        <f>IF(M2="",0,IF(M2&gt;L2,3,IF(M2=L2,1,0)))</f>
        <v>1</v>
      </c>
      <c r="R2" s="23"/>
    </row>
    <row r="3" spans="1:18" ht="15">
      <c r="A3" s="29" t="s">
        <v>42</v>
      </c>
      <c r="C3" s="79"/>
      <c r="D3" s="143" t="s">
        <v>55</v>
      </c>
      <c r="E3" s="144"/>
      <c r="F3" s="58">
        <v>439.5</v>
      </c>
      <c r="H3" s="80"/>
      <c r="I3" s="20"/>
      <c r="J3" t="str">
        <f>A7</f>
        <v>AC DENTI</v>
      </c>
      <c r="K3" t="str">
        <f>A8</f>
        <v>BRIGATA GURREN</v>
      </c>
      <c r="L3">
        <f>IF('1° GIORNATA'!$K$18=1,"",'1° GIORNATA'!$K$5)</f>
        <v>7</v>
      </c>
      <c r="M3">
        <f>IF('1° GIORNATA'!$M$18=0,"",'1° GIORNATA'!$M$5)</f>
        <v>6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9"/>
      <c r="D4" s="143" t="s">
        <v>50</v>
      </c>
      <c r="E4" s="144"/>
      <c r="F4" s="58">
        <v>416</v>
      </c>
      <c r="H4" s="80"/>
      <c r="I4" s="20"/>
      <c r="R4" s="23"/>
    </row>
    <row r="5" spans="1:18">
      <c r="A5" t="s">
        <v>55</v>
      </c>
      <c r="B5" t="s">
        <v>34</v>
      </c>
      <c r="C5" s="79"/>
      <c r="D5" s="143" t="s">
        <v>59</v>
      </c>
      <c r="E5" s="144"/>
      <c r="F5" s="58">
        <v>446</v>
      </c>
      <c r="H5" s="80"/>
      <c r="I5" s="20"/>
      <c r="J5" s="4" t="s">
        <v>11</v>
      </c>
      <c r="R5" s="23"/>
    </row>
    <row r="6" spans="1:18">
      <c r="A6" t="s">
        <v>53</v>
      </c>
      <c r="B6" t="s">
        <v>35</v>
      </c>
      <c r="C6" s="79"/>
      <c r="D6" s="143" t="s">
        <v>53</v>
      </c>
      <c r="E6" s="144"/>
      <c r="F6" s="58">
        <v>446</v>
      </c>
      <c r="H6" s="80"/>
      <c r="I6" s="20"/>
      <c r="J6" t="str">
        <f>A5</f>
        <v>CS RIPOSA</v>
      </c>
      <c r="K6" t="str">
        <f>A7</f>
        <v>AC DENTI</v>
      </c>
      <c r="L6">
        <f>IF('2° GIORNATA'!$B$18=1,"",'2° GIORNATA'!$B$5)</f>
        <v>3</v>
      </c>
      <c r="M6">
        <f>IF('2° GIORNATA'!$D$18=0,"",'2° GIORNATA'!$D$5)</f>
        <v>1</v>
      </c>
      <c r="O6">
        <f>IF(L6="",0,IF(L6&gt;M6,3,IF(L6=M6,1,0)))</f>
        <v>3</v>
      </c>
      <c r="P6">
        <f>IF(M6="",0,IF(M6&gt;L6,3,IF(M6=L6,1,0)))</f>
        <v>0</v>
      </c>
      <c r="R6" s="23"/>
    </row>
    <row r="7" spans="1:18">
      <c r="A7" t="s">
        <v>49</v>
      </c>
      <c r="B7" t="s">
        <v>36</v>
      </c>
      <c r="C7" s="79"/>
      <c r="D7" s="143" t="s">
        <v>60</v>
      </c>
      <c r="E7" s="144"/>
      <c r="F7" s="58">
        <v>435.5</v>
      </c>
      <c r="H7" s="80"/>
      <c r="I7" s="20"/>
      <c r="J7" t="str">
        <f>A6</f>
        <v>INTERFOGAT</v>
      </c>
      <c r="K7" t="str">
        <f>A8</f>
        <v>BRIGATA GURREN</v>
      </c>
      <c r="L7">
        <f>IF('2° GIORNATA'!$K$18=1,"",'2° GIORNATA'!$K$5)</f>
        <v>3</v>
      </c>
      <c r="M7">
        <f>IF('2° GIORNATA'!$M$18=0,"",'2° GIORNATA'!$M$5)</f>
        <v>3</v>
      </c>
      <c r="O7">
        <f>IF(L7="",0,IF(L7&gt;M7,3,IF(L7=M7,1,0)))</f>
        <v>1</v>
      </c>
      <c r="P7">
        <f>IF(M7="",0,IF(M7&gt;L7,3,IF(M7=L7,1,0)))</f>
        <v>1</v>
      </c>
      <c r="R7" s="23"/>
    </row>
    <row r="8" spans="1:18">
      <c r="A8" t="s">
        <v>61</v>
      </c>
      <c r="B8" t="s">
        <v>37</v>
      </c>
      <c r="C8" s="79"/>
      <c r="D8" s="143" t="s">
        <v>489</v>
      </c>
      <c r="E8" s="144"/>
      <c r="F8" s="58">
        <v>453.5</v>
      </c>
      <c r="H8" s="80"/>
      <c r="I8" s="20"/>
      <c r="R8" s="23"/>
    </row>
    <row r="9" spans="1:18" ht="15" thickBot="1">
      <c r="C9" s="79"/>
      <c r="D9" s="141" t="s">
        <v>49</v>
      </c>
      <c r="E9" s="142"/>
      <c r="F9" s="37">
        <v>432.5</v>
      </c>
      <c r="H9" s="80"/>
      <c r="I9" s="20"/>
      <c r="J9" s="4" t="s">
        <v>12</v>
      </c>
      <c r="R9" s="23"/>
    </row>
    <row r="10" spans="1:18">
      <c r="D10" s="57"/>
      <c r="E10" s="57"/>
      <c r="H10" s="80"/>
      <c r="I10" s="20"/>
      <c r="J10" t="str">
        <f>A5</f>
        <v>CS RIPOSA</v>
      </c>
      <c r="K10" t="str">
        <f>A8</f>
        <v>BRIGATA GURREN</v>
      </c>
      <c r="L10">
        <f>IF('3° GIORNATA'!$B$18=1,"",'3° GIORNATA'!$B$5)</f>
        <v>4</v>
      </c>
      <c r="M10">
        <f>IF('3° GIORNATA'!$D$18=0,"",'3° GIORNATA'!$D$5)</f>
        <v>1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80"/>
      <c r="I11" s="20"/>
      <c r="J11" t="str">
        <f>A7</f>
        <v>AC DENTI</v>
      </c>
      <c r="K11" t="str">
        <f>A6</f>
        <v>INTERFOGAT</v>
      </c>
      <c r="L11">
        <f>IF('3° GIORNATA'!$K$18=1,"",'3° GIORNATA'!$K$5)</f>
        <v>4</v>
      </c>
      <c r="M11">
        <f>IF('3° GIORNATA'!$M$18=0,"",'3° GIORNATA'!$M$5)</f>
        <v>3</v>
      </c>
      <c r="O11">
        <f>IF(L11="",0,IF(L11&gt;M11,3,IF(L11=M11,1,0)))</f>
        <v>3</v>
      </c>
      <c r="P11">
        <f>IF(M11="",0,IF(M11&gt;L11,3,IF(M11=L11,1,0)))</f>
        <v>0</v>
      </c>
      <c r="R11" s="23"/>
    </row>
    <row r="12" spans="1:18" ht="15">
      <c r="A12" s="29" t="s">
        <v>41</v>
      </c>
      <c r="H12" s="80"/>
      <c r="I12" s="20"/>
      <c r="R12" s="23"/>
    </row>
    <row r="13" spans="1:18">
      <c r="H13" s="80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80"/>
      <c r="I14" s="20"/>
      <c r="J14" t="str">
        <f>K2</f>
        <v>INTERFOGAT</v>
      </c>
      <c r="K14" t="str">
        <f>J2</f>
        <v>CS RIPOSA</v>
      </c>
      <c r="L14">
        <f>IF('4° GIORNATA'!$B$18=1,"",'4° GIORNATA'!$B$5)</f>
        <v>2</v>
      </c>
      <c r="M14">
        <f>IF('4° GIORNATA'!$D$18=0,"",'4° GIORNATA'!$D$5)</f>
        <v>0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9" t="s">
        <v>55</v>
      </c>
      <c r="B15" s="50">
        <f>$O$2+$O$6+$O$10+$P$14+$P$18+$P$22</f>
        <v>11</v>
      </c>
      <c r="C15" s="50">
        <f>IF($L$2="",0,$L$2)+IF($L$6="",0,$L$6)+IF($L$10="",0,$L$10)+IF($M$14="",0,$M$14)+IF($M$18="",0,$M$18)+IF($M$22="",0,$M$22)</f>
        <v>14</v>
      </c>
      <c r="D15" s="50">
        <f>IF($M$2="",0,$M$2)+IF($M$6="",0,$M$6)+IF($M$10="",0,$M$10)+IF($L$14="",0,$L$14)+IF($L$18="",0,$L$18)+IF($L$22="",0,$L$22)</f>
        <v>10</v>
      </c>
      <c r="E15" s="50">
        <f>C15-D15</f>
        <v>4</v>
      </c>
      <c r="F15" s="49">
        <f>'1° GIORNATA'!$B$18+'2° GIORNATA'!$B$18+'3° GIORNATA'!$B$18+'4° GIORNATA'!$D$18+'5° GIORNATA'!$D$18+'6° GIORNATA'!$D$18</f>
        <v>439.5</v>
      </c>
      <c r="G15" s="4" t="s">
        <v>16</v>
      </c>
      <c r="H15" s="80"/>
      <c r="I15" s="20"/>
      <c r="J15" t="str">
        <f>K3</f>
        <v>BRIGATA GURREN</v>
      </c>
      <c r="K15" t="str">
        <f>J3</f>
        <v>AC DENTI</v>
      </c>
      <c r="L15">
        <f>IF('4° GIORNATA'!$K$18=1,"",'4° GIORNATA'!$K$5)</f>
        <v>1</v>
      </c>
      <c r="M15">
        <f>IF('4° GIORNATA'!$M$18=0,"",'4° GIORNATA'!$M$5)</f>
        <v>1</v>
      </c>
      <c r="N15">
        <v>1</v>
      </c>
      <c r="O15">
        <f>IF(L15="",0,IF(L15&gt;M15,3,IF(L15=M15,1,0)))</f>
        <v>1</v>
      </c>
      <c r="P15">
        <f>IF(M15="",0,IF(M15&gt;L15,3,IF(M15=L15,1,0)))</f>
        <v>1</v>
      </c>
      <c r="R15" s="23"/>
    </row>
    <row r="16" spans="1:18" ht="15" thickBot="1">
      <c r="A16" s="49" t="s">
        <v>53</v>
      </c>
      <c r="B16" s="50">
        <f>$P$2+$O$7+$P$11+$O$14+$P$19+$O$23</f>
        <v>8</v>
      </c>
      <c r="C16" s="50">
        <f>IF($M$2="",0,$M$2)+IF($L$7="",0,$L$7)+IF($M$11="",0,$M$11)+IF($L$14="",0,$L$14)+IF($M$19="",0,$M$19)+IF($L$23="",0,$L$23)</f>
        <v>16</v>
      </c>
      <c r="D16" s="50">
        <f>IF($L$2="",0,$L$2)+IF($M$7="",0,$M$7)+IF($L$11="",0,$L$11)+IF($M$14="",0,$M$14)+IF($L$19="",0,$L$19)+IF($M$23="",0,$M$23)</f>
        <v>12</v>
      </c>
      <c r="E16" s="50">
        <f>C16-D16</f>
        <v>4</v>
      </c>
      <c r="F16" s="50">
        <f>+'1° GIORNATA'!D18+'2° GIORNATA'!K18+'3° GIORNATA'!M18+'4° GIORNATA'!B18+'5° GIORNATA'!M18+'6° GIORNATA'!K18</f>
        <v>446</v>
      </c>
      <c r="G16" s="4" t="s">
        <v>17</v>
      </c>
      <c r="H16" s="80"/>
      <c r="N16">
        <v>2</v>
      </c>
      <c r="R16" s="23"/>
    </row>
    <row r="17" spans="1:18" ht="15" thickBot="1">
      <c r="A17" s="49" t="s">
        <v>49</v>
      </c>
      <c r="B17" s="50">
        <f>$O$3+$P$6+$O$11+$P$15+$O$18+$P$23</f>
        <v>8</v>
      </c>
      <c r="C17" s="50">
        <f>IF($L$3="",0,$L$3)+IF($M$6="",0,$M$6)+IF($L$11="",0,$L$11)+IF($M$15="",0,$M$15)+IF($L$18="",0,$L$18)+IF($M$23="",0,$M$23)</f>
        <v>15</v>
      </c>
      <c r="D17" s="50">
        <f>IF($M$3="",0,$M$3)+IF($L$6="",0,$L$6)+IF($M$11="",0,$M$11)+IF($L$15="",0,$L$15)+IF($M$18="",0,$M$18)+IF($L$23="",0,$L$23)</f>
        <v>19</v>
      </c>
      <c r="E17" s="50">
        <f>C17-D17</f>
        <v>-4</v>
      </c>
      <c r="F17" s="50">
        <f>+'1° GIORNATA'!$K$18+'2° GIORNATA'!$D$18+'3° GIORNATA'!$K$18+'4° GIORNATA'!$M$18+'5° GIORNATA'!$B$18+'6° GIORNATA'!$M$18</f>
        <v>432.5</v>
      </c>
      <c r="G17" s="4"/>
      <c r="H17" s="80"/>
      <c r="J17" s="4" t="s">
        <v>30</v>
      </c>
      <c r="N17">
        <v>3</v>
      </c>
      <c r="R17" s="23"/>
    </row>
    <row r="18" spans="1:18" ht="15" thickBot="1">
      <c r="A18" s="49" t="s">
        <v>61</v>
      </c>
      <c r="B18" s="50">
        <f>$P$3+$P$7+$P$10+$O$15+$O$19+$O$22</f>
        <v>5</v>
      </c>
      <c r="C18" s="50">
        <f>IF($M$3="",0,$M$3)+IF($M$7="",0,$M$7)+IF($M$10="",0,$M$10)+IF($L$15="",0,$L$15)+IF($L$19="",0,$L$19)+IF($L$22="",0,$L$22)</f>
        <v>12</v>
      </c>
      <c r="D18" s="50">
        <f>IF($L$3="",0,$L$3)+IF($L$7="",0,$L$7)+IF($L$10="",0,$L$10)+IF($M$15="",0,$M$15)+IF($M$19="",0,$M$19)+IF($M$22="",0,$M$22)</f>
        <v>16</v>
      </c>
      <c r="E18" s="50">
        <f>C18-D18</f>
        <v>-4</v>
      </c>
      <c r="F18" s="50">
        <f>+'1° GIORNATA'!$M$18+'2° GIORNATA'!$M$18+'3° GIORNATA'!$D$18+'4° GIORNATA'!$K$18+'5° GIORNATA'!$K$18+'6° GIORNATA'!$B$18</f>
        <v>433</v>
      </c>
      <c r="G18" s="21"/>
      <c r="H18" s="80"/>
      <c r="J18" t="str">
        <f>K6</f>
        <v>AC DENTI</v>
      </c>
      <c r="K18" t="str">
        <f>J6</f>
        <v>CS RIPOSA</v>
      </c>
      <c r="L18">
        <f>IF('5° GIORNATA'!$B$18=1,"",'5° GIORNATA'!$B$5)</f>
        <v>2</v>
      </c>
      <c r="M18">
        <f>IF('5° GIORNATA'!$D$18=0,"",'5° GIORNATA'!$D$5)</f>
        <v>2</v>
      </c>
      <c r="N18">
        <v>4</v>
      </c>
      <c r="O18">
        <f>IF(L18="",0,IF(L18&gt;M18,3,IF(L18=M18,1,0)))</f>
        <v>1</v>
      </c>
      <c r="P18">
        <f>IF(M18="",0,IF(M18&gt;L18,3,IF(M18=L18,1,0)))</f>
        <v>1</v>
      </c>
      <c r="R18" s="23"/>
    </row>
    <row r="19" spans="1:18">
      <c r="A19" s="20"/>
      <c r="B19" s="38"/>
      <c r="C19" s="38"/>
      <c r="D19" s="38"/>
      <c r="E19" s="38"/>
      <c r="F19" s="38"/>
      <c r="J19" t="str">
        <f>K7</f>
        <v>BRIGATA GURREN</v>
      </c>
      <c r="K19" t="str">
        <f>J7</f>
        <v>INTERFOGAT</v>
      </c>
      <c r="L19">
        <f>IF('5° GIORNATA'!$K$18=1,"",'5° GIORNATA'!$K$5)</f>
        <v>1</v>
      </c>
      <c r="M19">
        <f>IF('5° GIORNATA'!$M$18=0,"",'5° GIORNATA'!$M$5)</f>
        <v>0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173</v>
      </c>
      <c r="R21" s="23"/>
    </row>
    <row r="22" spans="1:18">
      <c r="J22" t="str">
        <f>K10</f>
        <v>BRIGATA GURREN</v>
      </c>
      <c r="K22" t="str">
        <f>J10</f>
        <v>CS RIPOSA</v>
      </c>
      <c r="L22">
        <f>IF('6° GIORNATA'!$B$18=1,"",'6° GIORNATA'!$B$5)</f>
        <v>0</v>
      </c>
      <c r="M22">
        <f>IF('6° GIORNATA'!$D$18=0,"",'6° GIORNATA'!$D$5)</f>
        <v>1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K11</f>
        <v>INTERFOGAT</v>
      </c>
      <c r="K23" t="str">
        <f>J11</f>
        <v>AC DENTI</v>
      </c>
      <c r="L23">
        <f>IF('6° GIORNATA'!$K$18=1,"",'6° GIORNATA'!$K$5)</f>
        <v>4</v>
      </c>
      <c r="M23">
        <f>IF('6° GIORNATA'!$M$18=0,"",'6° GIORNATA'!$M$5)</f>
        <v>0</v>
      </c>
      <c r="O23">
        <f>IF(L23="",0,IF(L23&gt;M23,3,IF(L23=M23,1,0)))</f>
        <v>3</v>
      </c>
      <c r="P23">
        <f>IF(M23="",0,IF(M23&gt;L23,3,IF(M23=L23,1,0)))</f>
        <v>0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A31</f>
        <v>EVRIBADI</v>
      </c>
      <c r="K28" t="str">
        <f>A32</f>
        <v>SCARSENAL</v>
      </c>
      <c r="L28">
        <f>IF('1° GIORNATA'!$B$48=1,"",'1° GIORNATA'!$B$35)</f>
        <v>5</v>
      </c>
      <c r="M28">
        <f>IF('1° GIORNATA'!$D$48=0,"",'1° GIORNATA'!$D$35)</f>
        <v>3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A33</f>
        <v>AC CONTE</v>
      </c>
      <c r="K29" t="str">
        <f>A34</f>
        <v>MARCELLONA</v>
      </c>
      <c r="L29">
        <f>IF('1° GIORNATA'!$K$48=1,"",'1° GIORNATA'!$K$35)</f>
        <v>1</v>
      </c>
      <c r="M29">
        <f>IF('1° GIORNATA'!$M$48=0,"",'1° GIORNATA'!$M$35)</f>
        <v>2</v>
      </c>
      <c r="O29">
        <f>IF(L29="",0,IF(L29&gt;M29,3,IF(L29=M29,1,0)))</f>
        <v>0</v>
      </c>
      <c r="P29">
        <f>IF(M29="",0,IF(M29&gt;L29,3,IF(M29=L29,1,0)))</f>
        <v>3</v>
      </c>
      <c r="R29" s="23"/>
    </row>
    <row r="30" spans="1:18">
      <c r="R30" s="23"/>
    </row>
    <row r="31" spans="1:18">
      <c r="A31" t="s">
        <v>50</v>
      </c>
      <c r="B31" t="s">
        <v>212</v>
      </c>
      <c r="J31" s="4" t="s">
        <v>11</v>
      </c>
      <c r="R31" s="23"/>
    </row>
    <row r="32" spans="1:18">
      <c r="A32" t="s">
        <v>52</v>
      </c>
      <c r="B32" t="s">
        <v>33</v>
      </c>
      <c r="J32" t="str">
        <f>A31</f>
        <v>EVRIBADI</v>
      </c>
      <c r="K32" t="str">
        <f>A33</f>
        <v>AC CONTE</v>
      </c>
      <c r="L32">
        <f>IF('2° GIORNATA'!$B$48=1,"",'2° GIORNATA'!$B$35)</f>
        <v>2</v>
      </c>
      <c r="M32">
        <f>IF('2° GIORNATA'!$D$48=0,"",'2° GIORNATA'!$D$35)</f>
        <v>3</v>
      </c>
      <c r="O32">
        <f>IF(L32="",0,IF(L32&gt;M32,3,IF(L32=M32,1,0)))</f>
        <v>0</v>
      </c>
      <c r="P32">
        <f>IF(M32="",0,IF(M32&gt;L32,3,IF(M32=L32,1,0)))</f>
        <v>3</v>
      </c>
      <c r="R32" s="23"/>
    </row>
    <row r="33" spans="1:18">
      <c r="A33" t="s">
        <v>54</v>
      </c>
      <c r="B33" t="s">
        <v>38</v>
      </c>
      <c r="J33" t="str">
        <f>A32</f>
        <v>SCARSENAL</v>
      </c>
      <c r="K33" t="str">
        <f>A34</f>
        <v>MARCELLONA</v>
      </c>
      <c r="L33">
        <f>IF('2° GIORNATA'!$K$48=1,"",'2° GIORNATA'!$K$35)</f>
        <v>0</v>
      </c>
      <c r="M33">
        <f>IF('2° GIORNATA'!$M$48=0,"",'2° GIORNATA'!$M$35)</f>
        <v>3</v>
      </c>
      <c r="O33">
        <f>IF(L33="",0,IF(L33&gt;M33,3,IF(L33=M33,1,0)))</f>
        <v>0</v>
      </c>
      <c r="P33">
        <f>IF(M33="",0,IF(M33&gt;L33,3,IF(M33=L33,1,0)))</f>
        <v>3</v>
      </c>
      <c r="R33" s="23"/>
    </row>
    <row r="34" spans="1:18">
      <c r="A34" t="s">
        <v>60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EVRIBADI</v>
      </c>
      <c r="K36" t="str">
        <f>A34</f>
        <v>MARCELLONA</v>
      </c>
      <c r="L36">
        <f>IF('3° GIORNATA'!$B$48=1,"",'3° GIORNATA'!$B$35)</f>
        <v>3</v>
      </c>
      <c r="M36">
        <f>IF('3° GIORNATA'!$D$48=0,"",'3° GIORNATA'!$D$35)</f>
        <v>1</v>
      </c>
      <c r="O36">
        <f>IF(L36="",0,IF(L36&gt;M36,3,IF(L36=M36,1,0)))</f>
        <v>3</v>
      </c>
      <c r="P36">
        <f>IF(M36="",0,IF(M36&gt;L36,3,IF(M36=L36,1,0)))</f>
        <v>0</v>
      </c>
      <c r="R36" s="23"/>
    </row>
    <row r="37" spans="1:18">
      <c r="J37" t="str">
        <f>A33</f>
        <v>AC CONTE</v>
      </c>
      <c r="K37" t="str">
        <f>A32</f>
        <v>SCARSENAL</v>
      </c>
      <c r="L37">
        <f>IF('3° GIORNATA'!$K$48=1,"",'3° GIORNATA'!$K$35)</f>
        <v>1</v>
      </c>
      <c r="M37">
        <f>IF('3° GIORNATA'!$M$48=0,"",'3° GIORNATA'!$M$35)</f>
        <v>0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K28</f>
        <v>SCARSENAL</v>
      </c>
      <c r="K40" t="str">
        <f>J28</f>
        <v>EVRIBADI</v>
      </c>
      <c r="L40">
        <f>IF('4° GIORNATA'!$B$48=1,"",'4° GIORNATA'!$B$35)</f>
        <v>0</v>
      </c>
      <c r="M40">
        <f>IF('4° GIORNATA'!$D$48=0,"",'4° GIORNATA'!$D$35)</f>
        <v>1</v>
      </c>
      <c r="O40">
        <f>IF(L40="",0,IF(L40&gt;M40,3,IF(L40=M40,1,0)))</f>
        <v>0</v>
      </c>
      <c r="P40">
        <f>IF(M40="",0,IF(M40&gt;L40,3,IF(M40=L40,1,0)))</f>
        <v>3</v>
      </c>
      <c r="R40" s="23"/>
    </row>
    <row r="41" spans="1:18" ht="15" thickBot="1">
      <c r="A41" s="49" t="s">
        <v>50</v>
      </c>
      <c r="B41" s="50">
        <f>$O$28+$O$32+$O$36+$P$40+$P$44+$P$48</f>
        <v>11</v>
      </c>
      <c r="C41" s="50">
        <f>IF($L$28="",0,$L$28)+IF($L$32="",0,$L$32)+IF($L$36="",0,$L$36)+IF($M$40="",0,$M$40)+IF($M$44="",0,$M$44)+IF($M$48="",0,$M$48)</f>
        <v>12</v>
      </c>
      <c r="D41" s="50">
        <f>IF($M$28="",0,$M$28)+IF($M$32="",0,$M$32)+IF($M$36="",0,$M$36)+IF($L$40="",0,$L$40)+IF($L$44="",0,$L$44)+IF($L$48="",0,$L$48)</f>
        <v>8</v>
      </c>
      <c r="E41" s="50">
        <f>C41-D41</f>
        <v>4</v>
      </c>
      <c r="F41" s="49">
        <f>+'1° GIORNATA'!$B$48+'2° GIORNATA'!$B$48+'3° GIORNATA'!$B$48+'4° GIORNATA'!$D$48+'5° GIORNATA'!$D$48+'6° GIORNATA'!$D$48</f>
        <v>416</v>
      </c>
      <c r="G41" s="4" t="s">
        <v>18</v>
      </c>
      <c r="H41" s="4"/>
      <c r="J41" t="str">
        <f>K29</f>
        <v>MARCELLONA</v>
      </c>
      <c r="K41" t="str">
        <f>J29</f>
        <v>AC CONTE</v>
      </c>
      <c r="L41">
        <f>IF('4° GIORNATA'!$K$48=1,"",'4° GIORNATA'!$K$35)</f>
        <v>4</v>
      </c>
      <c r="M41">
        <f>IF('4° GIORNATA'!$M$48=0,"",'4° GIORNATA'!$M$35)</f>
        <v>3</v>
      </c>
      <c r="N41">
        <v>1</v>
      </c>
      <c r="O41">
        <f>IF(L41="",0,IF(L41&gt;M41,3,IF(L41=M41,1,0)))</f>
        <v>3</v>
      </c>
      <c r="P41">
        <f>IF(M41="",0,IF(M41&gt;L41,3,IF(M41=L41,1,0)))</f>
        <v>0</v>
      </c>
      <c r="Q41" s="6"/>
      <c r="R41" s="23"/>
    </row>
    <row r="42" spans="1:18" ht="15" thickBot="1">
      <c r="A42" s="49" t="s">
        <v>60</v>
      </c>
      <c r="B42" s="50">
        <f>$P$29+$P$33+$P$36+$O$41+$O$45+$O$48</f>
        <v>10</v>
      </c>
      <c r="C42" s="50">
        <f>IF($M$29="",0,$M$29)+IF($M$33="",0,$M$33)+IF($M$36="",0,$M$36)+IF($L$41="",0,$L$41)+IF($L$45="",0,$L$45)+IF($L$48="",0,$L$48)</f>
        <v>13</v>
      </c>
      <c r="D42" s="50">
        <f>IF($L$29="",0,$L$29)+IF($L$33="",0,$L$33)+IF($L$36="",0,$L$36)+IF($M$41="",0,$M$41)+IF(M$45="",0,$M$45)+IF($M$48="",0,$M$48)</f>
        <v>11</v>
      </c>
      <c r="E42" s="50">
        <f>C42-D42</f>
        <v>2</v>
      </c>
      <c r="F42" s="50">
        <f>+'1° GIORNATA'!$M$48+'2° GIORNATA'!$M$48+'3° GIORNATA'!$D$48+'4° GIORNATA'!$K$48+'5° GIORNATA'!$K$48+'6° GIORNATA'!$B$48</f>
        <v>435.5</v>
      </c>
      <c r="G42" s="4" t="s">
        <v>19</v>
      </c>
      <c r="H42" s="4"/>
      <c r="N42">
        <v>2</v>
      </c>
      <c r="R42" s="23"/>
    </row>
    <row r="43" spans="1:18" ht="15" thickBot="1">
      <c r="A43" s="49" t="s">
        <v>54</v>
      </c>
      <c r="B43" s="50">
        <f>$O$29+$P$32+$O$37+$P$41+$O$44+$P$49</f>
        <v>10</v>
      </c>
      <c r="C43" s="50">
        <f>IF($L$29="",0,$L$29)+IF($M$32="",0,$M$32)+IF($L$37="",0,$L$37)+IF($M$41="",0,$M$41)+IF($L$44="",0,$L$44)+IF($M$49="",0,$M$49)</f>
        <v>12</v>
      </c>
      <c r="D43" s="50">
        <f>IF($M$29="",0,$M$29)+IF($L$32="",0,$L$32)+IF($M$37="",0,$M$37)+IF($L$41="",0,$L$41)+IF($M$44="",0,$M$44)+IF($L$49="",0,$L$49)</f>
        <v>9</v>
      </c>
      <c r="E43" s="50">
        <f>C43-D43</f>
        <v>3</v>
      </c>
      <c r="F43" s="50">
        <f>+'1° GIORNATA'!$K$48+'2° GIORNATA'!$D$48+'3° GIORNATA'!$K$48+'4° GIORNATA'!$M$48+'5° GIORNATA'!$B$48+'6° GIORNATA'!$M$48</f>
        <v>429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9" t="s">
        <v>52</v>
      </c>
      <c r="B44" s="100">
        <f>$P$28+$O$33+$P$37+$O$40+$P$45+$O$49</f>
        <v>3</v>
      </c>
      <c r="C44" s="50">
        <f>IF($M$28="",0,$M$28)+IF($L$33="",0,$L$33)+IF($M$37="",0,$M$37)+IF($L$40="",0,$L$40)+IF($M$45="",0,$M$45)+IF($L$49="",0,$L$49)</f>
        <v>7</v>
      </c>
      <c r="D44" s="50">
        <f>IF($L$28="",0,$L$28)+IF($M$33="",0,$M$33)+IF($L$37="",0,$L$37)+IF($M$40="",0,$M$40)+IF($L$45="",0,$L$45)+IF($M$49="",0,$M$49)</f>
        <v>16</v>
      </c>
      <c r="E44" s="50">
        <f>C44-D44</f>
        <v>-9</v>
      </c>
      <c r="F44" s="50">
        <f>+'1° GIORNATA'!$D$48+'2° GIORNATA'!$K$48+'3° GIORNATA'!$M$48+'4° GIORNATA'!$B$48+'5° GIORNATA'!$M$48+'6° GIORNATA'!$K$48</f>
        <v>390</v>
      </c>
      <c r="G44" s="21"/>
      <c r="H44" s="21"/>
      <c r="J44" t="str">
        <f>K32</f>
        <v>AC CONTE</v>
      </c>
      <c r="K44" t="str">
        <f>J32</f>
        <v>EVRIBADI</v>
      </c>
      <c r="L44">
        <f>IF('5° GIORNATA'!$B$48=1,"",'5° GIORNATA'!$B$35)</f>
        <v>1</v>
      </c>
      <c r="M44">
        <f>IF('5° GIORNATA'!$D$48=0,"",'5° GIORNATA'!$D$35)</f>
        <v>1</v>
      </c>
      <c r="N44">
        <v>4</v>
      </c>
      <c r="O44">
        <f>IF(L44="",0,IF(L44&gt;M44,3,IF(L44=M44,1,0)))</f>
        <v>1</v>
      </c>
      <c r="P44">
        <f>IF(M44="",0,IF(M44&gt;L44,3,IF(M44=L44,1,0)))</f>
        <v>1</v>
      </c>
      <c r="R44" s="23"/>
    </row>
    <row r="45" spans="1:18">
      <c r="A45" s="20"/>
      <c r="B45" s="38"/>
      <c r="C45" s="38"/>
      <c r="D45" s="38"/>
      <c r="E45" s="38"/>
      <c r="F45" s="38"/>
      <c r="J45" t="str">
        <f>K33</f>
        <v>MARCELLONA</v>
      </c>
      <c r="K45" t="str">
        <f>J33</f>
        <v>SCARSENAL</v>
      </c>
      <c r="L45">
        <f>IF('5° GIORNATA'!$K$48=1,"",'5° GIORNATA'!$K$35)</f>
        <v>3</v>
      </c>
      <c r="M45">
        <f>IF('5° GIORNATA'!$M$48=0,"",'5° GIORNATA'!$M$35)</f>
        <v>4</v>
      </c>
      <c r="O45">
        <f>IF(L45="",0,IF(L45&gt;M45,3,IF(L45=M45,1,0)))</f>
        <v>0</v>
      </c>
      <c r="P45">
        <f>IF(M45="",0,IF(M45&gt;L45,3,IF(M45=L45,1,0)))</f>
        <v>3</v>
      </c>
      <c r="R45" s="23"/>
    </row>
    <row r="46" spans="1:18">
      <c r="R46" s="23"/>
    </row>
    <row r="47" spans="1:18">
      <c r="J47" s="4" t="s">
        <v>173</v>
      </c>
      <c r="R47" s="23"/>
    </row>
    <row r="48" spans="1:18">
      <c r="J48" t="str">
        <f>K36</f>
        <v>MARCELLONA</v>
      </c>
      <c r="K48" t="str">
        <f>J36</f>
        <v>EVRIBADI</v>
      </c>
      <c r="L48">
        <f>IF('6° GIORNATA'!$B$48=1,"",'6° GIORNATA'!$B$35)</f>
        <v>0</v>
      </c>
      <c r="M48">
        <f>IF('6° GIORNATA'!$D$48=0,"",'6° GIORNATA'!$D$35)</f>
        <v>0</v>
      </c>
      <c r="O48">
        <f>IF(L48="",0,IF(L48&gt;M48,3,IF(L48=M48,1,0)))</f>
        <v>1</v>
      </c>
      <c r="P48">
        <f>IF(M48="",0,IF(M48&gt;L48,3,IF(M48=L48,1,0)))</f>
        <v>1</v>
      </c>
      <c r="R48" s="23"/>
    </row>
    <row r="49" spans="1:18">
      <c r="J49" t="str">
        <f>K37</f>
        <v>SCARSENAL</v>
      </c>
      <c r="K49" t="str">
        <f>J37</f>
        <v>AC CONTE</v>
      </c>
      <c r="L49">
        <f>IF('6° GIORNATA'!$K$48=1,"",'6° GIORNATA'!$K$35)</f>
        <v>0</v>
      </c>
      <c r="M49">
        <f>IF('6° GIORNATA'!$M$48=0,"",'6° GIORNATA'!$M$35)</f>
        <v>3</v>
      </c>
      <c r="O49">
        <f>IF(L49="",0,IF(L49&gt;M49,3,IF(L49=M49,1,0)))</f>
        <v>0</v>
      </c>
      <c r="P49">
        <f>IF(M49="",0,IF(M49&gt;L49,3,IF(M49=L49,1,0)))</f>
        <v>3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A57</f>
        <v>FLYBEARD</v>
      </c>
      <c r="K54" t="str">
        <f>A58</f>
        <v>MC TOWN</v>
      </c>
      <c r="L54">
        <f>IF('1° GIORNATA'!$B$76=0,"",'1° GIORNATA'!$B$63)</f>
        <v>0</v>
      </c>
      <c r="M54">
        <f>IF('1° GIORNATA'!$D$76=0,"",'1° GIORNATA'!$D$63)</f>
        <v>4</v>
      </c>
      <c r="O54">
        <f>IF(L54="",0,IF(L54&gt;M54,3,IF(L54=M54,1,0)))</f>
        <v>0</v>
      </c>
      <c r="P54">
        <f>IF(M54="",0,IF(M54&gt;L54,3,IF(M54=L54,1,0)))</f>
        <v>3</v>
      </c>
      <c r="R54" s="23"/>
    </row>
    <row r="55" spans="1:18" ht="15">
      <c r="A55" s="29" t="s">
        <v>42</v>
      </c>
      <c r="J55" t="str">
        <f>A59</f>
        <v>SKIACCIAK MOSCA</v>
      </c>
      <c r="K55" t="str">
        <f>A60</f>
        <v>AC NUMBERS</v>
      </c>
      <c r="L55">
        <f>IF('1° GIORNATA'!$K$76=0,"",'1° GIORNATA'!$K$63)</f>
        <v>4</v>
      </c>
      <c r="M55">
        <f>IF('1° GIORNATA'!$M$76=0,"",'1° GIORNATA'!$M$63)</f>
        <v>5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59</v>
      </c>
      <c r="B57" t="s">
        <v>40</v>
      </c>
      <c r="J57" s="4" t="s">
        <v>11</v>
      </c>
      <c r="R57" s="23"/>
    </row>
    <row r="58" spans="1:18">
      <c r="A58" t="s">
        <v>210</v>
      </c>
      <c r="B58" t="s">
        <v>213</v>
      </c>
      <c r="J58" t="str">
        <f>A57</f>
        <v>FLYBEARD</v>
      </c>
      <c r="K58" t="str">
        <f>A59</f>
        <v>SKIACCIAK MOSCA</v>
      </c>
      <c r="L58">
        <f>IF('2° GIORNATA'!$B$76=1,"",'2° GIORNATA'!$B$63)</f>
        <v>3</v>
      </c>
      <c r="M58">
        <f>IF('2° GIORNATA'!$D$76=0,"",'2° GIORNATA'!$D$63)</f>
        <v>1</v>
      </c>
      <c r="O58">
        <f>IF(L58="",0,IF(L58&gt;M58,3,IF(L58=M58,1,0)))</f>
        <v>3</v>
      </c>
      <c r="P58">
        <f>IF(M58="",0,IF(M58&gt;L58,3,IF(M58=L58,1,0)))</f>
        <v>0</v>
      </c>
      <c r="R58" s="23"/>
    </row>
    <row r="59" spans="1:18">
      <c r="A59" t="s">
        <v>51</v>
      </c>
      <c r="B59" t="s">
        <v>57</v>
      </c>
      <c r="J59" t="str">
        <f>A58</f>
        <v>MC TOWN</v>
      </c>
      <c r="K59" t="str">
        <f>A60</f>
        <v>AC NUMBERS</v>
      </c>
      <c r="L59">
        <f>IF('2° GIORNATA'!$K$76=1,"",'2° GIORNATA'!$K$63)</f>
        <v>4</v>
      </c>
      <c r="M59">
        <f>IF('2° GIORNATA'!$M$76=0,"",'2° GIORNATA'!$M$63)</f>
        <v>0</v>
      </c>
      <c r="O59">
        <f>IF(L59="",0,IF(L59&gt;M59,3,IF(L59=M59,1,0)))</f>
        <v>3</v>
      </c>
      <c r="P59">
        <f>IF(M59="",0,IF(M59&gt;L59,3,IF(M59=L59,1,0)))</f>
        <v>0</v>
      </c>
      <c r="R59" s="23"/>
    </row>
    <row r="60" spans="1:18">
      <c r="A60" t="s">
        <v>211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A57</f>
        <v>FLYBEARD</v>
      </c>
      <c r="K62" t="str">
        <f>A60</f>
        <v>AC NUMBERS</v>
      </c>
      <c r="L62">
        <f>IF('3° GIORNATA'!$B$76=1,"",'3° GIORNATA'!$B$63)</f>
        <v>4</v>
      </c>
      <c r="M62">
        <f>IF('3° GIORNATA'!$D$76=0,"",'3° GIORNATA'!$D$63)</f>
        <v>4</v>
      </c>
      <c r="O62">
        <f>IF(L62="",0,IF(L62&gt;M62,3,IF(L62=M62,1,0)))</f>
        <v>1</v>
      </c>
      <c r="P62">
        <f>IF(M62="",0,IF(M62&gt;L62,3,IF(M62=L62,1,0)))</f>
        <v>1</v>
      </c>
      <c r="R62" s="23"/>
    </row>
    <row r="63" spans="1:18">
      <c r="J63" t="str">
        <f>A59</f>
        <v>SKIACCIAK MOSCA</v>
      </c>
      <c r="K63" t="str">
        <f>A58</f>
        <v>MC TOWN</v>
      </c>
      <c r="L63">
        <f>IF('3° GIORNATA'!$K$76=1,"",'3° GIORNATA'!$K$63)</f>
        <v>3</v>
      </c>
      <c r="M63">
        <f>IF('3° GIORNATA'!$M$76=0,"",'3° GIORNATA'!$M$63)</f>
        <v>4</v>
      </c>
      <c r="O63">
        <f>IF(L63="",0,IF(L63&gt;M63,3,IF(L63=M63,1,0)))</f>
        <v>0</v>
      </c>
      <c r="P63">
        <f>IF(M63="",0,IF(M63&gt;L63,3,IF(M63=L63,1,0)))</f>
        <v>3</v>
      </c>
      <c r="R63" s="23"/>
    </row>
    <row r="64" spans="1:18" ht="15">
      <c r="A64" s="29" t="s">
        <v>41</v>
      </c>
      <c r="R64" s="23"/>
    </row>
    <row r="65" spans="1:20">
      <c r="J65" s="4" t="s">
        <v>29</v>
      </c>
      <c r="R65" s="23"/>
    </row>
    <row r="66" spans="1:20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K54</f>
        <v>MC TOWN</v>
      </c>
      <c r="K66" t="str">
        <f>J54</f>
        <v>FLYBEARD</v>
      </c>
      <c r="L66">
        <f>IF('4° GIORNATA'!$B$78=1,"",'4° GIORNATA'!$B$65)</f>
        <v>1</v>
      </c>
      <c r="M66">
        <f>IF('4° GIORNATA'!$D$78=0,"",'4° GIORNATA'!$D$65)</f>
        <v>4</v>
      </c>
      <c r="O66">
        <f>IF(L66="",0,IF(L66&gt;M66,3,IF(L66=M66,1,0)))</f>
        <v>0</v>
      </c>
      <c r="P66">
        <f>IF(M66="",0,IF(M66&gt;L66,3,IF(M66=L66,1,0)))</f>
        <v>3</v>
      </c>
      <c r="R66" s="23"/>
    </row>
    <row r="67" spans="1:20" ht="15" thickBot="1">
      <c r="A67" s="49" t="s">
        <v>210</v>
      </c>
      <c r="B67" s="50">
        <f>$P$54+$O$59+$P$63+$O$66+$P$71+$O$75</f>
        <v>12</v>
      </c>
      <c r="C67" s="50">
        <f>IF($M$54="",0,$M$54)+IF($L$59="",0,$L$59)+IF($M$63="",0,$M$63)+IF($L$66="",0,$L$66)+IF($M$71="",0,$M$71)+IF($L$75="",0,$L$75)</f>
        <v>19</v>
      </c>
      <c r="D67" s="50">
        <f>IF($L$54="",0,$L$54)+IF($M$59="",0,$M$59)+IF($L$63="",0,$L$63)+IF($M$66="",0,$M$66)+IF($L$71="",0,$L$71)+IF($M$75="",0,$M$75)</f>
        <v>11</v>
      </c>
      <c r="E67" s="50">
        <f>C67-D67</f>
        <v>8</v>
      </c>
      <c r="F67" s="50">
        <f>+'1° GIORNATA'!D76+'2° GIORNATA'!K76+'3° GIORNATA'!M76+'4° GIORNATA'!B78+'5° GIORNATA'!M76+'6° GIORNATA'!K76</f>
        <v>462.5</v>
      </c>
      <c r="G67" s="4" t="s">
        <v>175</v>
      </c>
      <c r="H67" s="4"/>
      <c r="J67" t="str">
        <f>K55</f>
        <v>AC NUMBERS</v>
      </c>
      <c r="K67" t="str">
        <f>J55</f>
        <v>SKIACCIAK MOSCA</v>
      </c>
      <c r="L67">
        <f>IF('4° GIORNATA'!$K$78=1,"",'4° GIORNATA'!$K$65)</f>
        <v>2</v>
      </c>
      <c r="M67">
        <f>IF('4° GIORNATA'!$M$78=0,"",'4° GIORNATA'!$M$65)</f>
        <v>4</v>
      </c>
      <c r="N67">
        <v>1</v>
      </c>
      <c r="O67">
        <f>IF(L67="",0,IF(L67&gt;M67,3,IF(L67=M67,1,0)))</f>
        <v>0</v>
      </c>
      <c r="P67">
        <f>IF(M67="",0,IF(M67&gt;L67,3,IF(M67=L67,1,0)))</f>
        <v>3</v>
      </c>
      <c r="Q67" s="6"/>
      <c r="R67" s="23"/>
    </row>
    <row r="68" spans="1:20" ht="15" thickBot="1">
      <c r="A68" s="49" t="s">
        <v>59</v>
      </c>
      <c r="B68" s="50">
        <f>$O$54+$O$58+$O$62+$P$66+$P$70+$P$74</f>
        <v>10</v>
      </c>
      <c r="C68" s="50">
        <f>IF($L$54="",0,$L$54)+IF($L$58="",0,$L$58)+IF($L$62="",0,$L$62)+IF($M$66="",0,$M$66)+IF($M$70="",0,$M$70)+IF($M$74="",0,$M$74)</f>
        <v>16</v>
      </c>
      <c r="D68" s="50">
        <f>IF($M$54="",0,$M$54)+IF($M$58="",0,$M$58)+IF($M$62="",0,$M$62)+IF($L$66="",0,$L$66)+IF($L$70="",0,$L$70)+IF($L$74="",0,$L$74)</f>
        <v>14</v>
      </c>
      <c r="E68" s="50">
        <f>C68-D68</f>
        <v>2</v>
      </c>
      <c r="F68" s="50">
        <f>+'1° GIORNATA'!B76+'2° GIORNATA'!B76+'3° GIORNATA'!B76+'4° GIORNATA'!D78+'5° GIORNATA'!D76+'6° GIORNATA'!D76</f>
        <v>446</v>
      </c>
      <c r="G68" s="4" t="s">
        <v>176</v>
      </c>
      <c r="H68" s="4"/>
      <c r="N68">
        <v>2</v>
      </c>
      <c r="R68" s="23"/>
    </row>
    <row r="69" spans="1:20" ht="15" thickBot="1">
      <c r="A69" s="49" t="s">
        <v>211</v>
      </c>
      <c r="B69" s="50">
        <f>$P$55+$P$59+$P$62+$O$67+$O$71+$O$74</f>
        <v>7</v>
      </c>
      <c r="C69" s="50">
        <f>IF($M$55="",0,$M$55)+IF($M$59="",0,$M$59)+IF($M$62="",0,$M$62)+IF($L$67="",0,$L$67)+IF($L$71="",0,$L$71)+IF($L$74="",0,$L$74)</f>
        <v>17</v>
      </c>
      <c r="D69" s="50">
        <f>IF($L$55="",0,$L$55)+IF($L$59="",0,$L$59)+IF($L$62="",0,$L$62)+IF($M$67="",0,$M$67)+IF($M$71="",0,$M$71)+IF($M$74="",0,$M$74)</f>
        <v>23</v>
      </c>
      <c r="E69" s="50">
        <f>C69-D69</f>
        <v>-6</v>
      </c>
      <c r="F69" s="50">
        <f>+'1° GIORNATA'!M76+'2° GIORNATA'!M76+'3° GIORNATA'!D76+'4° GIORNATA'!K78+'5° GIORNATA'!K76+'6° GIORNATA'!B76</f>
        <v>453.5</v>
      </c>
      <c r="G69" s="4"/>
      <c r="H69" s="4"/>
      <c r="J69" s="4" t="s">
        <v>30</v>
      </c>
      <c r="N69">
        <v>3</v>
      </c>
      <c r="R69" s="23"/>
    </row>
    <row r="70" spans="1:20" ht="15" thickBot="1">
      <c r="A70" s="49" t="s">
        <v>51</v>
      </c>
      <c r="B70" s="50">
        <f>$O$55+$P$58+$O$63+$P$67+$O$70+$P$75</f>
        <v>6</v>
      </c>
      <c r="C70" s="50">
        <f>IF($L$55="",0,$L$55)+IF($M$58="",0,$M$58)+IF($L$63="",0,$L$63)+IF($M$67="",0,$M$67)+IF($L$70="",0,$L$70)+IF($M$75="",0,$M$75)</f>
        <v>14</v>
      </c>
      <c r="D70" s="50">
        <f>IF($M$55="",0,$M$55)+IF($L$58="",0,$L$58)+IF($M$63="",0,$M$63)+IF($L$67="",0,$L$67)+IF($M$70="",0,$M$70)+IF($L$75="",0,$L$75)</f>
        <v>18</v>
      </c>
      <c r="E70" s="50">
        <f>C70-D70</f>
        <v>-4</v>
      </c>
      <c r="F70" s="50">
        <f>+'1° GIORNATA'!K76+'2° GIORNATA'!D76+'3° GIORNATA'!K76+'4° GIORNATA'!M78+'5° GIORNATA'!B76+'6° GIORNATA'!M76</f>
        <v>441.5</v>
      </c>
      <c r="G70" s="21"/>
      <c r="H70" s="21"/>
      <c r="J70" t="str">
        <f>K58</f>
        <v>SKIACCIAK MOSCA</v>
      </c>
      <c r="K70" t="str">
        <f>J58</f>
        <v>FLYBEARD</v>
      </c>
      <c r="L70">
        <f>IF('5° GIORNATA'!$B$76=1,"",'5° GIORNATA'!$B$63)</f>
        <v>1</v>
      </c>
      <c r="M70">
        <f>IF('5° GIORNATA'!$D$76=0,"",'5° GIORNATA'!$D$63)</f>
        <v>0</v>
      </c>
      <c r="N70">
        <v>4</v>
      </c>
      <c r="O70">
        <f>IF(L70="",0,IF(L70&gt;M70,3,IF(L70=M70,1,0)))</f>
        <v>3</v>
      </c>
      <c r="P70">
        <f>IF(M70="",0,IF(M70&gt;L70,3,IF(M70=L70,1,0)))</f>
        <v>0</v>
      </c>
      <c r="R70" s="23"/>
    </row>
    <row r="71" spans="1:20">
      <c r="A71" s="20"/>
      <c r="B71" s="38"/>
      <c r="C71" s="38"/>
      <c r="D71" s="38"/>
      <c r="E71" s="38"/>
      <c r="F71" s="38"/>
      <c r="J71" t="str">
        <f>K59</f>
        <v>AC NUMBERS</v>
      </c>
      <c r="K71" t="str">
        <f>J59</f>
        <v>MC TOWN</v>
      </c>
      <c r="L71">
        <f>IF('5° GIORNATA'!$K$76=1,"",'5° GIORNATA'!$K$63)</f>
        <v>3</v>
      </c>
      <c r="M71">
        <f>IF('5° GIORNATA'!$M$76=0,"",'5° GIORNATA'!$M$63)</f>
        <v>2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20">
      <c r="R72" s="23"/>
    </row>
    <row r="73" spans="1:20">
      <c r="J73" s="4" t="s">
        <v>173</v>
      </c>
      <c r="R73" s="23"/>
    </row>
    <row r="74" spans="1:20">
      <c r="J74" t="str">
        <f>K62</f>
        <v>AC NUMBERS</v>
      </c>
      <c r="K74" t="str">
        <f>J62</f>
        <v>FLYBEARD</v>
      </c>
      <c r="L74">
        <f>IF('6° GIORNATA'!$B$76=1,"",'6° GIORNATA'!$B$63)</f>
        <v>3</v>
      </c>
      <c r="M74">
        <f>IF('6° GIORNATA'!$D$76=0,"",'6° GIORNATA'!$D$63)</f>
        <v>5</v>
      </c>
      <c r="O74">
        <f>IF(L74="",0,IF(L74&gt;M74,3,IF(L74=M74,1,0)))</f>
        <v>0</v>
      </c>
      <c r="P74">
        <f>IF(M74="",0,IF(M74&gt;L74,3,IF(M74=L74,1,0)))</f>
        <v>3</v>
      </c>
      <c r="R74" s="23"/>
    </row>
    <row r="75" spans="1:20">
      <c r="J75" t="str">
        <f>K63</f>
        <v>MC TOWN</v>
      </c>
      <c r="K75" t="str">
        <f>J63</f>
        <v>SKIACCIAK MOSCA</v>
      </c>
      <c r="L75">
        <f>IF('6° GIORNATA'!$K$76=1,"",'6° GIORNATA'!$K$63)</f>
        <v>4</v>
      </c>
      <c r="M75">
        <f>IF('6° GIORNATA'!$M$76=0,"",'6° GIORNATA'!$M$63)</f>
        <v>1</v>
      </c>
      <c r="O75">
        <f>IF(L75="",0,IF(L75&gt;M75,3,IF(L75=M75,1,0)))</f>
        <v>3</v>
      </c>
      <c r="P75">
        <f>IF(M75="",0,IF(M75&gt;L75,3,IF(M75=L75,1,0)))</f>
        <v>0</v>
      </c>
      <c r="R75" s="23"/>
    </row>
    <row r="76" spans="1:20">
      <c r="R76" s="23"/>
    </row>
    <row r="77" spans="1:20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20">
      <c r="J78" s="6"/>
      <c r="K78" s="6"/>
    </row>
    <row r="79" spans="1:20" ht="19" thickBot="1">
      <c r="A79" s="11" t="s">
        <v>20</v>
      </c>
      <c r="J79" s="6"/>
      <c r="K79" s="6"/>
    </row>
    <row r="80" spans="1:20" ht="15" thickBot="1">
      <c r="E80" s="139" t="s">
        <v>31</v>
      </c>
      <c r="F80" s="139"/>
      <c r="G80" s="139" t="s">
        <v>32</v>
      </c>
      <c r="H80" s="139"/>
      <c r="R80" s="145" t="s">
        <v>203</v>
      </c>
      <c r="S80" s="129"/>
      <c r="T80" s="130"/>
    </row>
    <row r="81" spans="1:20" ht="15" thickBot="1">
      <c r="A81" s="104" t="str">
        <f>D2</f>
        <v>MC TOWN</v>
      </c>
      <c r="B81" s="136" t="str">
        <f>D9</f>
        <v>AC DENTI</v>
      </c>
      <c r="C81" s="136"/>
      <c r="D81" s="136"/>
      <c r="E81" s="52">
        <v>4</v>
      </c>
      <c r="F81" s="53">
        <v>2</v>
      </c>
      <c r="G81" s="52">
        <v>3</v>
      </c>
      <c r="H81" s="53">
        <v>3</v>
      </c>
      <c r="I81" s="4" t="s">
        <v>177</v>
      </c>
      <c r="J81" s="20"/>
      <c r="K81" s="21"/>
      <c r="L81" s="21"/>
      <c r="M81" s="21"/>
      <c r="N81" s="21"/>
      <c r="O81" s="21"/>
      <c r="R81" s="131" t="s">
        <v>55</v>
      </c>
      <c r="S81" s="132"/>
      <c r="T81" s="35">
        <f>'QUARTI andata'!B48+'QUARTI ritorno'!D48</f>
        <v>164</v>
      </c>
    </row>
    <row r="82" spans="1:20" ht="16" thickBot="1">
      <c r="A82" s="104" t="str">
        <f>D4</f>
        <v>EVRIBADI</v>
      </c>
      <c r="B82" s="136" t="str">
        <f>D7</f>
        <v>MARCELLONA</v>
      </c>
      <c r="C82" s="136"/>
      <c r="D82" s="136"/>
      <c r="E82" s="54">
        <v>2</v>
      </c>
      <c r="F82" s="7">
        <v>4</v>
      </c>
      <c r="G82" s="52">
        <v>0</v>
      </c>
      <c r="H82" s="7">
        <v>4</v>
      </c>
      <c r="I82" s="4" t="s">
        <v>178</v>
      </c>
      <c r="J82" s="20"/>
      <c r="K82" s="38"/>
      <c r="L82" s="38"/>
      <c r="M82" s="38"/>
      <c r="N82" s="38"/>
      <c r="O82" s="38"/>
      <c r="R82" s="146" t="s">
        <v>60</v>
      </c>
      <c r="S82" s="147"/>
      <c r="T82" s="86">
        <f>'QUARTI andata'!M18+'QUARTI ritorno'!K18</f>
        <v>158</v>
      </c>
    </row>
    <row r="83" spans="1:20" ht="16" thickBot="1">
      <c r="A83" s="104" t="str">
        <f>D3</f>
        <v>CS RIPOSA</v>
      </c>
      <c r="B83" s="136" t="str">
        <f>D8</f>
        <v>NUMBERS</v>
      </c>
      <c r="C83" s="136"/>
      <c r="D83" s="136"/>
      <c r="E83" s="52">
        <v>4</v>
      </c>
      <c r="F83" s="53">
        <v>0</v>
      </c>
      <c r="G83" s="52">
        <v>5</v>
      </c>
      <c r="H83" s="53">
        <v>0</v>
      </c>
      <c r="I83" s="4" t="s">
        <v>21</v>
      </c>
      <c r="J83" s="20"/>
      <c r="K83" s="38"/>
      <c r="L83" s="38"/>
      <c r="M83" s="38"/>
      <c r="N83" s="38"/>
      <c r="O83" s="38"/>
      <c r="R83" s="146" t="s">
        <v>541</v>
      </c>
      <c r="S83" s="147"/>
      <c r="T83" s="86">
        <f>'QUARTI andata'!B18+'QUARTI ritorno'!D18</f>
        <v>155</v>
      </c>
    </row>
    <row r="84" spans="1:20" ht="16" thickBot="1">
      <c r="A84" s="104" t="str">
        <f>D5</f>
        <v>FLYBEARD</v>
      </c>
      <c r="B84" s="136" t="str">
        <f>D6</f>
        <v>INTERFOGAT</v>
      </c>
      <c r="C84" s="136"/>
      <c r="D84" s="136"/>
      <c r="E84" s="52">
        <v>4</v>
      </c>
      <c r="F84" s="53">
        <v>1</v>
      </c>
      <c r="G84" s="52">
        <v>2</v>
      </c>
      <c r="H84" s="53">
        <v>3</v>
      </c>
      <c r="I84" s="4" t="s">
        <v>22</v>
      </c>
      <c r="J84" s="20"/>
      <c r="K84" s="38"/>
      <c r="L84" s="38"/>
      <c r="M84" s="38"/>
      <c r="N84" s="38"/>
      <c r="O84" s="38"/>
      <c r="R84" s="133" t="s">
        <v>59</v>
      </c>
      <c r="S84" s="134"/>
      <c r="T84" s="87">
        <f>'QUARTI andata'!K48+'QUARTI ritorno'!M48</f>
        <v>151.5</v>
      </c>
    </row>
    <row r="85" spans="1:20">
      <c r="J85" s="20"/>
      <c r="K85" s="38"/>
      <c r="L85" s="38"/>
      <c r="M85" s="38"/>
      <c r="N85" s="38"/>
      <c r="O85" s="38"/>
    </row>
    <row r="86" spans="1:20">
      <c r="J86" s="20"/>
      <c r="K86" s="38"/>
      <c r="L86" s="38"/>
      <c r="M86" s="38"/>
      <c r="N86" s="38"/>
      <c r="O86" s="38"/>
    </row>
    <row r="87" spans="1:20" ht="18">
      <c r="A87" s="11" t="s">
        <v>24</v>
      </c>
      <c r="J87" s="20"/>
      <c r="K87" s="38"/>
      <c r="L87" s="38"/>
      <c r="M87" s="38"/>
      <c r="N87" s="38"/>
      <c r="O87" s="38"/>
    </row>
    <row r="88" spans="1:20" ht="15" thickBot="1">
      <c r="E88" s="139" t="s">
        <v>31</v>
      </c>
      <c r="F88" s="139"/>
      <c r="G88" s="139" t="s">
        <v>32</v>
      </c>
      <c r="H88" s="139"/>
      <c r="J88" s="20"/>
      <c r="K88" s="38"/>
      <c r="L88" s="38"/>
      <c r="M88" s="38"/>
      <c r="N88" s="38"/>
      <c r="O88" s="38"/>
    </row>
    <row r="89" spans="1:20" ht="15" thickBot="1">
      <c r="A89" s="14" t="str">
        <f>IF(E81+G81&gt;F81+H81,A81,IF(E81+G81=F81+H81,IF(G81&gt;F81,A81,IF(F81&gt;G81,B81,IF(F81=G81,"rigori"))),B81))</f>
        <v>MC TOWN</v>
      </c>
      <c r="B89" s="137" t="str">
        <f>IF(E82+G82&gt;F82+H82,A82,IF(E82+G82=F82+H82,IF(G82&gt;F82,A82,IF(F82&gt;G82,B82,IF(F82=G82,"rigori"))),B82))</f>
        <v>MARCELLONA</v>
      </c>
      <c r="C89" s="137"/>
      <c r="D89" s="138"/>
      <c r="E89" s="52">
        <v>2</v>
      </c>
      <c r="F89" s="51">
        <v>1</v>
      </c>
      <c r="G89" s="52">
        <v>2</v>
      </c>
      <c r="H89" s="53">
        <v>2</v>
      </c>
      <c r="I89" t="s">
        <v>23</v>
      </c>
      <c r="J89" s="20"/>
      <c r="K89" s="20"/>
      <c r="L89" s="20"/>
      <c r="M89" s="20"/>
      <c r="N89" s="20"/>
      <c r="O89" s="20"/>
      <c r="R89" s="128" t="s">
        <v>209</v>
      </c>
      <c r="S89" s="129"/>
      <c r="T89" s="130"/>
    </row>
    <row r="90" spans="1:20" ht="16" thickBot="1">
      <c r="A90" s="14" t="str">
        <f>IF(E83+G83&gt;F83+H83,A83,IF(E83+G83=F83+H83,IF(G83&gt;F83,A83,IF(F83&gt;G83,B83,IF(F83=G83,"rigori"))),B83))</f>
        <v>CS RIPOSA</v>
      </c>
      <c r="B90" s="137" t="str">
        <f>IF(E84+G84&gt;F84+H84,A84,IF(E84+G84=F84+H84,IF(G84&gt;F84,A84,IF(F84&gt;G84,B84,IF(F84=G84,"rigori"))),B84))</f>
        <v>FLYBEARD</v>
      </c>
      <c r="C90" s="137"/>
      <c r="D90" s="138"/>
      <c r="E90" s="54">
        <v>2</v>
      </c>
      <c r="F90" s="7">
        <v>5</v>
      </c>
      <c r="G90" s="52">
        <v>3</v>
      </c>
      <c r="H90" s="7">
        <v>3</v>
      </c>
      <c r="I90" t="s">
        <v>25</v>
      </c>
      <c r="R90" s="131" t="s">
        <v>59</v>
      </c>
      <c r="S90" s="132"/>
      <c r="T90" s="86">
        <f>'SEMIFINALE andata'!M18+'SEMIFINALE ritorno'!K18</f>
        <v>158.5</v>
      </c>
    </row>
    <row r="91" spans="1:20" ht="16" thickBot="1">
      <c r="A91" s="15"/>
      <c r="B91" s="135"/>
      <c r="C91" s="135"/>
      <c r="D91" s="135"/>
      <c r="E91" s="6"/>
      <c r="F91" s="6"/>
      <c r="G91" s="4"/>
      <c r="H91" s="4"/>
      <c r="R91" s="133" t="s">
        <v>210</v>
      </c>
      <c r="S91" s="134"/>
      <c r="T91" s="87">
        <f>'SEMIFINALE andata'!B18+'SEMIFINALE ritorno'!D18</f>
        <v>143.5</v>
      </c>
    </row>
    <row r="92" spans="1:20">
      <c r="A92" s="15"/>
      <c r="B92" s="135"/>
      <c r="C92" s="135"/>
      <c r="D92" s="135"/>
      <c r="E92" s="6"/>
      <c r="F92" s="6"/>
      <c r="G92" s="4"/>
      <c r="H92" s="4"/>
    </row>
    <row r="93" spans="1:20" ht="18">
      <c r="A93" s="11" t="s">
        <v>26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" thickBot="1">
      <c r="E94" s="139" t="s">
        <v>31</v>
      </c>
      <c r="F94" s="139"/>
      <c r="G94" s="139" t="s">
        <v>32</v>
      </c>
      <c r="H94" s="139"/>
      <c r="J94" s="6"/>
      <c r="K94" s="6"/>
      <c r="L94" s="6"/>
      <c r="M94" s="6"/>
      <c r="N94" s="6"/>
      <c r="O94" s="6"/>
      <c r="P94" s="6"/>
      <c r="Q94" s="64"/>
      <c r="R94" s="64"/>
      <c r="S94" s="6"/>
      <c r="T94" s="6"/>
    </row>
    <row r="95" spans="1:20" ht="15" thickBot="1">
      <c r="A95" s="14" t="s">
        <v>59</v>
      </c>
      <c r="B95" s="137" t="s">
        <v>210</v>
      </c>
      <c r="C95" s="137"/>
      <c r="D95" s="138"/>
      <c r="E95" s="52"/>
      <c r="F95" s="51"/>
      <c r="G95" s="52"/>
      <c r="H95" s="53"/>
      <c r="J95" s="6"/>
      <c r="K95" s="65"/>
      <c r="L95" s="70"/>
      <c r="M95" s="70"/>
      <c r="N95" s="70"/>
      <c r="O95" s="66"/>
      <c r="P95" s="66"/>
      <c r="Q95" s="66"/>
      <c r="R95" s="66"/>
      <c r="S95" s="6"/>
      <c r="T95" s="6"/>
    </row>
    <row r="96" spans="1:20">
      <c r="A96" s="15"/>
      <c r="B96" s="135"/>
      <c r="C96" s="135"/>
      <c r="D96" s="135"/>
      <c r="E96" s="6"/>
      <c r="F96" s="6"/>
      <c r="G96" s="4"/>
      <c r="H96" s="4"/>
      <c r="J96" s="6"/>
      <c r="K96" s="65"/>
      <c r="L96" s="70"/>
      <c r="M96" s="70"/>
      <c r="N96" s="70"/>
      <c r="O96" s="66"/>
      <c r="P96" s="66"/>
      <c r="Q96" s="66"/>
      <c r="R96" s="66"/>
      <c r="S96" s="6"/>
      <c r="T96" s="6"/>
    </row>
    <row r="97" spans="1:20">
      <c r="J97" s="6"/>
      <c r="K97" s="65"/>
      <c r="L97" s="70"/>
      <c r="M97" s="70"/>
      <c r="N97" s="70"/>
      <c r="O97" s="66"/>
      <c r="P97" s="66"/>
      <c r="Q97" s="66"/>
      <c r="R97" s="66"/>
      <c r="S97" s="6"/>
      <c r="T97" s="6"/>
    </row>
    <row r="98" spans="1:20" ht="18">
      <c r="A98" s="11" t="s">
        <v>179</v>
      </c>
      <c r="J98" s="28"/>
      <c r="K98" s="65"/>
      <c r="L98" s="70"/>
      <c r="M98" s="70"/>
      <c r="N98" s="70"/>
      <c r="O98" s="66"/>
      <c r="P98" s="66"/>
      <c r="Q98" s="66"/>
      <c r="R98" s="66"/>
      <c r="S98" s="6"/>
      <c r="T98" s="6"/>
    </row>
    <row r="99" spans="1:20" ht="15" thickBot="1">
      <c r="J99" s="6"/>
      <c r="K99" s="66"/>
      <c r="L99" s="66"/>
      <c r="M99" s="66"/>
      <c r="N99" s="66"/>
      <c r="O99" s="66"/>
      <c r="P99" s="66"/>
      <c r="Q99" s="66"/>
      <c r="R99" s="66"/>
      <c r="S99" s="6"/>
      <c r="T99" s="6"/>
    </row>
    <row r="100" spans="1:20" ht="15" thickBot="1">
      <c r="A100" s="63"/>
      <c r="J100" s="6"/>
      <c r="K100" s="66"/>
      <c r="L100" s="66"/>
      <c r="M100" s="66"/>
      <c r="N100" s="66"/>
      <c r="O100" s="66"/>
      <c r="P100" s="66"/>
      <c r="Q100" s="66"/>
      <c r="R100" s="66"/>
      <c r="S100" s="6"/>
      <c r="T100" s="6"/>
    </row>
    <row r="101" spans="1:20" ht="18">
      <c r="J101" s="6"/>
      <c r="K101" s="67"/>
      <c r="L101" s="66"/>
      <c r="M101" s="66"/>
      <c r="N101" s="66"/>
      <c r="O101" s="66"/>
      <c r="P101" s="66"/>
      <c r="Q101" s="66"/>
      <c r="R101" s="66"/>
      <c r="S101" s="6"/>
      <c r="T101" s="6"/>
    </row>
    <row r="102" spans="1:20">
      <c r="J102" s="6"/>
      <c r="K102" s="66"/>
      <c r="L102" s="66"/>
      <c r="M102" s="66"/>
      <c r="N102" s="66"/>
      <c r="O102" s="71"/>
      <c r="P102" s="71"/>
      <c r="Q102" s="64"/>
      <c r="R102" s="64"/>
      <c r="S102" s="6"/>
      <c r="T102" s="6"/>
    </row>
    <row r="103" spans="1:20">
      <c r="J103" s="6"/>
      <c r="K103" s="68"/>
      <c r="L103" s="72"/>
      <c r="M103" s="72"/>
      <c r="N103" s="72"/>
      <c r="O103" s="66"/>
      <c r="P103" s="66"/>
      <c r="Q103" s="66"/>
      <c r="R103" s="66"/>
      <c r="S103" s="6"/>
      <c r="T103" s="6"/>
    </row>
    <row r="104" spans="1:20">
      <c r="J104" s="6"/>
      <c r="K104" s="68"/>
      <c r="L104" s="72"/>
      <c r="M104" s="72"/>
      <c r="N104" s="72"/>
      <c r="O104" s="66"/>
      <c r="P104" s="66"/>
      <c r="Q104" s="66"/>
      <c r="R104" s="66"/>
      <c r="S104" s="6"/>
      <c r="T104" s="6"/>
    </row>
    <row r="105" spans="1:20">
      <c r="J105" s="6"/>
      <c r="K105" s="68"/>
      <c r="L105" s="72"/>
      <c r="M105" s="72"/>
      <c r="N105" s="72"/>
      <c r="O105" s="66"/>
      <c r="P105" s="66"/>
      <c r="Q105" s="69"/>
      <c r="R105" s="66"/>
      <c r="S105" s="6"/>
      <c r="T105" s="6"/>
    </row>
    <row r="106" spans="1:20">
      <c r="J106" s="6"/>
      <c r="K106" s="68"/>
      <c r="L106" s="72"/>
      <c r="M106" s="72"/>
      <c r="N106" s="72"/>
      <c r="O106" s="66"/>
      <c r="P106" s="66"/>
      <c r="Q106" s="69"/>
      <c r="R106" s="66"/>
      <c r="S106" s="6"/>
      <c r="T106" s="6"/>
    </row>
    <row r="107" spans="1:20" ht="18">
      <c r="J107" s="6"/>
      <c r="K107" s="67"/>
      <c r="L107" s="66"/>
      <c r="M107" s="66"/>
      <c r="N107" s="66"/>
      <c r="O107" s="66"/>
      <c r="P107" s="66"/>
      <c r="Q107" s="66"/>
      <c r="R107" s="66"/>
      <c r="S107" s="6"/>
      <c r="T107" s="6"/>
    </row>
    <row r="108" spans="1:20">
      <c r="J108" s="6"/>
      <c r="K108" s="66"/>
      <c r="L108" s="66"/>
      <c r="M108" s="66"/>
      <c r="N108" s="66"/>
      <c r="O108" s="71"/>
      <c r="P108" s="71"/>
      <c r="Q108" s="64"/>
      <c r="R108" s="64"/>
      <c r="S108" s="6"/>
      <c r="T108" s="6"/>
    </row>
    <row r="109" spans="1:20">
      <c r="J109" s="6"/>
      <c r="K109" s="68"/>
      <c r="L109" s="72"/>
      <c r="M109" s="72"/>
      <c r="N109" s="72"/>
      <c r="O109" s="66"/>
      <c r="P109" s="66"/>
      <c r="Q109" s="66"/>
      <c r="R109" s="66"/>
      <c r="S109" s="6"/>
      <c r="T109" s="6"/>
    </row>
    <row r="110" spans="1:20"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0:20"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0:20"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</sheetData>
  <sheetProtection password="F1D1" sheet="1" objects="1" scenarios="1" selectLockedCells="1" selectUnlockedCells="1"/>
  <sortState ref="A67:F70">
    <sortCondition descending="1" ref="B67:B70"/>
    <sortCondition descending="1" ref="F67:F70"/>
  </sortState>
  <mergeCells count="34">
    <mergeCell ref="R80:T80"/>
    <mergeCell ref="R82:S82"/>
    <mergeCell ref="R83:S83"/>
    <mergeCell ref="R81:S81"/>
    <mergeCell ref="R84:S84"/>
    <mergeCell ref="H1:I1"/>
    <mergeCell ref="E80:F80"/>
    <mergeCell ref="G80:H80"/>
    <mergeCell ref="E88:F88"/>
    <mergeCell ref="G88:H88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89:T89"/>
    <mergeCell ref="R90:S90"/>
    <mergeCell ref="R91:S91"/>
    <mergeCell ref="B96:D96"/>
    <mergeCell ref="B81:D81"/>
    <mergeCell ref="B82:D82"/>
    <mergeCell ref="B83:D83"/>
    <mergeCell ref="B84:D84"/>
    <mergeCell ref="B89:D89"/>
    <mergeCell ref="B90:D90"/>
    <mergeCell ref="E94:F94"/>
    <mergeCell ref="G94:H94"/>
    <mergeCell ref="B91:D91"/>
    <mergeCell ref="B92:D92"/>
    <mergeCell ref="B95:D95"/>
  </mergeCells>
  <conditionalFormatting sqref="A19:F19 A15:A18 E15:F18">
    <cfRule type="top10" priority="62" rank="4"/>
  </conditionalFormatting>
  <conditionalFormatting sqref="A41 E67:F67">
    <cfRule type="expression" dxfId="35" priority="61">
      <formula>$N$41&lt;3</formula>
    </cfRule>
  </conditionalFormatting>
  <conditionalFormatting sqref="A42 E68:F68">
    <cfRule type="expression" dxfId="34" priority="60">
      <formula>$N$42&lt;3</formula>
    </cfRule>
  </conditionalFormatting>
  <conditionalFormatting sqref="A43">
    <cfRule type="expression" dxfId="33" priority="59">
      <formula>$N$43&lt;3</formula>
    </cfRule>
  </conditionalFormatting>
  <conditionalFormatting sqref="A44 E70:F70">
    <cfRule type="expression" dxfId="32" priority="58">
      <formula>$N$44&lt;3</formula>
    </cfRule>
  </conditionalFormatting>
  <conditionalFormatting sqref="A15 E15:F15">
    <cfRule type="expression" dxfId="31" priority="57">
      <formula>$N$15&lt;3</formula>
    </cfRule>
  </conditionalFormatting>
  <conditionalFormatting sqref="A16 E16:F16">
    <cfRule type="expression" dxfId="30" priority="56">
      <formula>$N$16&lt;3</formula>
    </cfRule>
  </conditionalFormatting>
  <conditionalFormatting sqref="A17 E17:F17">
    <cfRule type="expression" dxfId="29" priority="55">
      <formula>$N$17&lt;3</formula>
    </cfRule>
  </conditionalFormatting>
  <conditionalFormatting sqref="A18 E18:F18">
    <cfRule type="expression" dxfId="28" priority="54">
      <formula>$N$18&lt;3</formula>
    </cfRule>
  </conditionalFormatting>
  <conditionalFormatting sqref="A67:C67">
    <cfRule type="expression" dxfId="27" priority="53">
      <formula>$N$41&lt;5</formula>
    </cfRule>
  </conditionalFormatting>
  <conditionalFormatting sqref="A68:C68">
    <cfRule type="expression" dxfId="26" priority="52">
      <formula>$N$42&lt;5</formula>
    </cfRule>
  </conditionalFormatting>
  <conditionalFormatting sqref="A69:C69 E69:F69">
    <cfRule type="expression" dxfId="25" priority="51">
      <formula>$N$43&lt;3</formula>
    </cfRule>
  </conditionalFormatting>
  <conditionalFormatting sqref="A70:C70">
    <cfRule type="expression" dxfId="24" priority="50">
      <formula>$N$44&lt;4</formula>
    </cfRule>
  </conditionalFormatting>
  <conditionalFormatting sqref="D67">
    <cfRule type="expression" dxfId="23" priority="49">
      <formula>$N$41&lt;5</formula>
    </cfRule>
  </conditionalFormatting>
  <conditionalFormatting sqref="D68">
    <cfRule type="expression" dxfId="22" priority="48">
      <formula>$N$42&lt;5</formula>
    </cfRule>
  </conditionalFormatting>
  <conditionalFormatting sqref="D69">
    <cfRule type="expression" dxfId="21" priority="47">
      <formula>$N$43&lt;3</formula>
    </cfRule>
  </conditionalFormatting>
  <conditionalFormatting sqref="D70">
    <cfRule type="expression" dxfId="20" priority="46">
      <formula>$N$44&lt;4</formula>
    </cfRule>
  </conditionalFormatting>
  <conditionalFormatting sqref="E41:F44">
    <cfRule type="top10" priority="29" rank="4"/>
  </conditionalFormatting>
  <conditionalFormatting sqref="E41:F41">
    <cfRule type="expression" dxfId="19" priority="28">
      <formula>$N$15&lt;3</formula>
    </cfRule>
  </conditionalFormatting>
  <conditionalFormatting sqref="E42:F42">
    <cfRule type="expression" dxfId="18" priority="27">
      <formula>$N$16&lt;3</formula>
    </cfRule>
  </conditionalFormatting>
  <conditionalFormatting sqref="E43:F43">
    <cfRule type="expression" dxfId="17" priority="26">
      <formula>$N$17&lt;3</formula>
    </cfRule>
  </conditionalFormatting>
  <conditionalFormatting sqref="E44:F44">
    <cfRule type="expression" dxfId="16" priority="25">
      <formula>$N$18&lt;3</formula>
    </cfRule>
  </conditionalFormatting>
  <conditionalFormatting sqref="B41:C41">
    <cfRule type="expression" dxfId="15" priority="16">
      <formula>$N$41&lt;5</formula>
    </cfRule>
  </conditionalFormatting>
  <conditionalFormatting sqref="B42:C42">
    <cfRule type="expression" dxfId="14" priority="15">
      <formula>$N$42&lt;5</formula>
    </cfRule>
  </conditionalFormatting>
  <conditionalFormatting sqref="B43:C43">
    <cfRule type="expression" dxfId="13" priority="14">
      <formula>$N$43&lt;3</formula>
    </cfRule>
  </conditionalFormatting>
  <conditionalFormatting sqref="B44:C44">
    <cfRule type="expression" dxfId="12" priority="13">
      <formula>$N$44&lt;4</formula>
    </cfRule>
  </conditionalFormatting>
  <conditionalFormatting sqref="D41">
    <cfRule type="expression" dxfId="11" priority="12">
      <formula>$N$41&lt;5</formula>
    </cfRule>
  </conditionalFormatting>
  <conditionalFormatting sqref="D42">
    <cfRule type="expression" dxfId="10" priority="11">
      <formula>$N$42&lt;5</formula>
    </cfRule>
  </conditionalFormatting>
  <conditionalFormatting sqref="D43">
    <cfRule type="expression" dxfId="9" priority="10">
      <formula>$N$43&lt;3</formula>
    </cfRule>
  </conditionalFormatting>
  <conditionalFormatting sqref="D44">
    <cfRule type="expression" dxfId="8" priority="9">
      <formula>$N$44&lt;4</formula>
    </cfRule>
  </conditionalFormatting>
  <conditionalFormatting sqref="B15:C15">
    <cfRule type="expression" dxfId="7" priority="8">
      <formula>$N$41&lt;5</formula>
    </cfRule>
  </conditionalFormatting>
  <conditionalFormatting sqref="B16:C16">
    <cfRule type="expression" dxfId="6" priority="7">
      <formula>$N$42&lt;5</formula>
    </cfRule>
  </conditionalFormatting>
  <conditionalFormatting sqref="B17:C17">
    <cfRule type="expression" dxfId="5" priority="6">
      <formula>$N$43&lt;3</formula>
    </cfRule>
  </conditionalFormatting>
  <conditionalFormatting sqref="B18:C18">
    <cfRule type="expression" dxfId="4" priority="5">
      <formula>$N$44&lt;4</formula>
    </cfRule>
  </conditionalFormatting>
  <conditionalFormatting sqref="D15">
    <cfRule type="expression" dxfId="3" priority="4">
      <formula>$N$41&lt;5</formula>
    </cfRule>
  </conditionalFormatting>
  <conditionalFormatting sqref="D16">
    <cfRule type="expression" dxfId="2" priority="3">
      <formula>$N$42&lt;5</formula>
    </cfRule>
  </conditionalFormatting>
  <conditionalFormatting sqref="D17">
    <cfRule type="expression" dxfId="1" priority="2">
      <formula>$N$43&lt;3</formula>
    </cfRule>
  </conditionalFormatting>
  <conditionalFormatting sqref="D18">
    <cfRule type="expression" dxfId="0" priority="1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91"/>
  <sheetViews>
    <sheetView topLeftCell="A30" workbookViewId="0">
      <selection activeCell="D69" sqref="D69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48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17" ht="15" thickBot="1"/>
    <row r="5" spans="1:17" ht="15" thickBot="1">
      <c r="A5" s="25" t="str">
        <f>+TABELLONE!J2</f>
        <v>CS RIPOSA</v>
      </c>
      <c r="B5" s="39">
        <f>IF(B18&lt;66,0,IF(B18&lt;70,1,IF(B18&lt;74,2,IF(B18&lt;78,3,IF(B18&lt;82,4,IF(B18&lt;86,5,IF(B18&lt;90,6,IF(B18&lt;94,7,IF(B18&lt;98,8,IF(B18&lt;101,9,10))))))))))</f>
        <v>4</v>
      </c>
      <c r="C5" s="25" t="str">
        <f>+TABELLONE!K2</f>
        <v>INTERFOGAT</v>
      </c>
      <c r="D5" s="39">
        <f>IF(D18&lt;66,0,IF(D18&lt;70,1,IF(D18&lt;74,2,IF(D18&lt;78,3,IF(D18&lt;82,4,IF(D18&lt;86,5,IF(D18&lt;90,6,IF(D18&lt;94,7,IF(D18&lt;98,8,IF(D18&lt;101,9,10))))))))))</f>
        <v>4</v>
      </c>
      <c r="F5" s="73"/>
      <c r="G5" s="74"/>
      <c r="J5" s="25" t="str">
        <f>+TABELLONE!J3</f>
        <v>AC DENTI</v>
      </c>
      <c r="K5" s="39">
        <f>IF(K18&lt;66,0,IF(K18&lt;70,1,IF(K18&lt;74,2,IF(K18&lt;78,3,IF(K18&lt;82,4,IF(K18&lt;86,5,IF(K18&lt;90,6,IF(K18&lt;94,7,IF(K18&lt;98,8,IF(K18&lt;101,9,10))))))))))</f>
        <v>7</v>
      </c>
      <c r="L5" s="25" t="str">
        <f>+TABELLONE!K3</f>
        <v>BRIGATA GURREN</v>
      </c>
      <c r="M5" s="39">
        <f>IF(M18&lt;66,0,IF(M18&lt;70,1,IF(M18&lt;74,2,IF(M18&lt;78,3,IF(M18&lt;82,4,IF(M18&lt;86,5,IF(M18&lt;90,6,IF(M18&lt;94,7,IF(M18&lt;98,8,IF(M18&lt;101,9,10))))))))))</f>
        <v>6</v>
      </c>
      <c r="Q5" s="102"/>
    </row>
    <row r="6" spans="1:17">
      <c r="A6" s="8" t="s">
        <v>398</v>
      </c>
      <c r="B6" s="40">
        <v>5</v>
      </c>
      <c r="C6" s="8" t="s">
        <v>67</v>
      </c>
      <c r="D6" s="40">
        <v>5.5</v>
      </c>
      <c r="F6" s="75"/>
      <c r="G6" s="76"/>
      <c r="J6" s="8" t="s">
        <v>144</v>
      </c>
      <c r="K6" s="40">
        <v>7</v>
      </c>
      <c r="L6" s="8" t="s">
        <v>388</v>
      </c>
      <c r="M6" s="40">
        <v>6</v>
      </c>
      <c r="P6" s="101"/>
      <c r="Q6" s="102"/>
    </row>
    <row r="7" spans="1:17">
      <c r="A7" s="9" t="s">
        <v>399</v>
      </c>
      <c r="B7" s="41">
        <v>6.5</v>
      </c>
      <c r="C7" s="9" t="s">
        <v>188</v>
      </c>
      <c r="D7" s="41">
        <v>6.5</v>
      </c>
      <c r="J7" s="9" t="s">
        <v>187</v>
      </c>
      <c r="K7" s="41">
        <v>6</v>
      </c>
      <c r="L7" s="9" t="s">
        <v>236</v>
      </c>
      <c r="M7" s="41">
        <v>6.5</v>
      </c>
      <c r="P7" s="101"/>
      <c r="Q7" s="102"/>
    </row>
    <row r="8" spans="1:17">
      <c r="A8" s="9" t="s">
        <v>268</v>
      </c>
      <c r="B8" s="41">
        <v>8</v>
      </c>
      <c r="C8" s="9" t="s">
        <v>273</v>
      </c>
      <c r="D8" s="41">
        <v>5</v>
      </c>
      <c r="J8" s="9" t="s">
        <v>106</v>
      </c>
      <c r="K8" s="41">
        <v>6</v>
      </c>
      <c r="L8" s="9" t="s">
        <v>149</v>
      </c>
      <c r="M8" s="41">
        <v>6.5</v>
      </c>
      <c r="P8" s="101"/>
      <c r="Q8" s="102"/>
    </row>
    <row r="9" spans="1:17">
      <c r="A9" s="9" t="s">
        <v>171</v>
      </c>
      <c r="B9" s="41">
        <v>10</v>
      </c>
      <c r="C9" s="9" t="s">
        <v>296</v>
      </c>
      <c r="D9" s="41">
        <v>6.5</v>
      </c>
      <c r="J9" s="9" t="s">
        <v>143</v>
      </c>
      <c r="K9" s="41">
        <v>6.5</v>
      </c>
      <c r="L9" s="9" t="s">
        <v>289</v>
      </c>
      <c r="M9" s="41">
        <v>6.5</v>
      </c>
      <c r="P9" s="101"/>
      <c r="Q9" s="102"/>
    </row>
    <row r="10" spans="1:17">
      <c r="A10" s="9" t="s">
        <v>241</v>
      </c>
      <c r="B10" s="32">
        <v>6</v>
      </c>
      <c r="C10" s="9" t="s">
        <v>79</v>
      </c>
      <c r="D10" s="32">
        <v>7</v>
      </c>
      <c r="J10" s="9" t="s">
        <v>226</v>
      </c>
      <c r="K10" s="32">
        <v>13.5</v>
      </c>
      <c r="L10" s="9" t="s">
        <v>389</v>
      </c>
      <c r="M10" s="32">
        <v>6</v>
      </c>
      <c r="P10" s="101"/>
      <c r="Q10" s="102"/>
    </row>
    <row r="11" spans="1:17">
      <c r="A11" s="9" t="s">
        <v>97</v>
      </c>
      <c r="B11" s="41">
        <v>4.5</v>
      </c>
      <c r="C11" s="9" t="s">
        <v>94</v>
      </c>
      <c r="D11" s="41">
        <v>5.5</v>
      </c>
      <c r="J11" s="9" t="s">
        <v>90</v>
      </c>
      <c r="K11" s="41">
        <v>6.5</v>
      </c>
      <c r="L11" s="9" t="s">
        <v>86</v>
      </c>
      <c r="M11" s="41">
        <v>8</v>
      </c>
      <c r="P11" s="101"/>
      <c r="Q11" s="102"/>
    </row>
    <row r="12" spans="1:17">
      <c r="A12" s="9" t="s">
        <v>400</v>
      </c>
      <c r="B12" s="41">
        <v>8</v>
      </c>
      <c r="C12" s="9" t="s">
        <v>74</v>
      </c>
      <c r="D12" s="41">
        <v>10</v>
      </c>
      <c r="J12" s="9" t="s">
        <v>185</v>
      </c>
      <c r="K12" s="41">
        <v>5</v>
      </c>
      <c r="L12" s="9" t="s">
        <v>111</v>
      </c>
      <c r="M12" s="41">
        <v>6.5</v>
      </c>
      <c r="P12" s="101"/>
      <c r="Q12" s="102"/>
    </row>
    <row r="13" spans="1:17">
      <c r="A13" s="73" t="s">
        <v>239</v>
      </c>
      <c r="B13" s="74">
        <v>5.5</v>
      </c>
      <c r="C13" s="73" t="s">
        <v>317</v>
      </c>
      <c r="D13" s="74">
        <v>9.5</v>
      </c>
      <c r="J13" s="9" t="s">
        <v>249</v>
      </c>
      <c r="K13" s="41">
        <v>7.5</v>
      </c>
      <c r="L13" s="9" t="s">
        <v>390</v>
      </c>
      <c r="M13" s="41">
        <v>10.5</v>
      </c>
      <c r="P13" s="101"/>
      <c r="Q13" s="102"/>
    </row>
    <row r="14" spans="1:17">
      <c r="A14" s="9" t="s">
        <v>88</v>
      </c>
      <c r="B14" s="41">
        <v>10</v>
      </c>
      <c r="C14" s="9" t="s">
        <v>62</v>
      </c>
      <c r="D14" s="41">
        <v>10</v>
      </c>
      <c r="J14" s="9" t="s">
        <v>66</v>
      </c>
      <c r="K14" s="41">
        <v>14.5</v>
      </c>
      <c r="L14" s="9" t="s">
        <v>247</v>
      </c>
      <c r="M14" s="41">
        <v>7</v>
      </c>
      <c r="P14" s="101"/>
      <c r="Q14" s="102"/>
    </row>
    <row r="15" spans="1:17">
      <c r="A15" s="9" t="s">
        <v>252</v>
      </c>
      <c r="B15" s="41">
        <v>5.5</v>
      </c>
      <c r="C15" s="9" t="s">
        <v>225</v>
      </c>
      <c r="D15" s="41">
        <v>9.5</v>
      </c>
      <c r="J15" s="9" t="s">
        <v>223</v>
      </c>
      <c r="K15" s="41">
        <v>13.5</v>
      </c>
      <c r="L15" s="9" t="s">
        <v>65</v>
      </c>
      <c r="M15" s="41">
        <v>15</v>
      </c>
      <c r="P15" s="101"/>
      <c r="Q15" s="102"/>
    </row>
    <row r="16" spans="1:17" ht="15" thickBot="1">
      <c r="A16" s="10" t="s">
        <v>64</v>
      </c>
      <c r="B16" s="42">
        <v>9.5</v>
      </c>
      <c r="C16" s="73" t="s">
        <v>108</v>
      </c>
      <c r="D16" s="74">
        <v>5</v>
      </c>
      <c r="J16" s="73" t="s">
        <v>103</v>
      </c>
      <c r="K16" s="74">
        <v>6</v>
      </c>
      <c r="L16" s="10" t="s">
        <v>220</v>
      </c>
      <c r="M16" s="42">
        <v>10</v>
      </c>
      <c r="P16" s="101"/>
      <c r="Q16" s="102"/>
    </row>
    <row r="17" spans="1:17" ht="15" thickBot="1">
      <c r="A17" s="103" t="s">
        <v>44</v>
      </c>
      <c r="B17" s="39">
        <v>1</v>
      </c>
      <c r="C17" s="45"/>
      <c r="D17" s="39"/>
      <c r="J17" s="103" t="s">
        <v>44</v>
      </c>
      <c r="K17" s="39">
        <v>1</v>
      </c>
      <c r="L17" s="45"/>
      <c r="M17" s="39"/>
      <c r="P17" s="101"/>
      <c r="Q17" s="102"/>
    </row>
    <row r="18" spans="1:17" ht="15" thickBot="1">
      <c r="B18" s="99">
        <f>SUM(B6:B17)</f>
        <v>79.5</v>
      </c>
      <c r="D18" s="99">
        <f>SUM(D6:D17)</f>
        <v>80</v>
      </c>
      <c r="K18" s="99">
        <f>SUM(K6:K17)</f>
        <v>93</v>
      </c>
      <c r="M18" s="99">
        <f>SUM(M6:M17)</f>
        <v>88.5</v>
      </c>
    </row>
    <row r="19" spans="1:17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7">
      <c r="A20" s="1" t="s">
        <v>398</v>
      </c>
      <c r="B20" s="40">
        <v>6</v>
      </c>
      <c r="C20" s="1" t="s">
        <v>67</v>
      </c>
      <c r="D20" s="40">
        <v>6.5</v>
      </c>
      <c r="J20" s="1" t="s">
        <v>144</v>
      </c>
      <c r="K20" s="40">
        <v>7</v>
      </c>
      <c r="L20" s="1" t="s">
        <v>388</v>
      </c>
      <c r="M20" s="40"/>
      <c r="Q20" s="102"/>
    </row>
    <row r="21" spans="1:17">
      <c r="A21" s="2" t="s">
        <v>333</v>
      </c>
      <c r="B21" s="32">
        <v>4.5</v>
      </c>
      <c r="C21" s="2" t="s">
        <v>285</v>
      </c>
      <c r="D21" s="32">
        <v>7</v>
      </c>
      <c r="J21" s="2" t="s">
        <v>305</v>
      </c>
      <c r="K21" s="32">
        <v>6</v>
      </c>
      <c r="L21" s="2" t="s">
        <v>264</v>
      </c>
      <c r="M21" s="32">
        <v>7</v>
      </c>
      <c r="P21" s="101"/>
      <c r="Q21" s="102"/>
    </row>
    <row r="22" spans="1:17">
      <c r="A22" s="2" t="s">
        <v>313</v>
      </c>
      <c r="B22" s="41">
        <v>5</v>
      </c>
      <c r="C22" s="2" t="s">
        <v>159</v>
      </c>
      <c r="D22" s="41">
        <v>6</v>
      </c>
      <c r="J22" s="2" t="s">
        <v>312</v>
      </c>
      <c r="K22" s="41">
        <v>6</v>
      </c>
      <c r="L22" s="2" t="s">
        <v>391</v>
      </c>
      <c r="M22" s="41">
        <v>7.5</v>
      </c>
      <c r="P22" s="101"/>
      <c r="Q22" s="102"/>
    </row>
    <row r="23" spans="1:17">
      <c r="A23" s="2" t="s">
        <v>168</v>
      </c>
      <c r="B23" s="41">
        <v>6</v>
      </c>
      <c r="C23" s="2" t="s">
        <v>260</v>
      </c>
      <c r="D23" s="41">
        <v>4.5</v>
      </c>
      <c r="F23" s="77"/>
      <c r="J23" s="2" t="s">
        <v>332</v>
      </c>
      <c r="K23" s="41">
        <v>5</v>
      </c>
      <c r="L23" s="2" t="s">
        <v>163</v>
      </c>
      <c r="M23" s="41">
        <v>6</v>
      </c>
      <c r="P23" s="101"/>
      <c r="Q23" s="102"/>
    </row>
    <row r="24" spans="1:17">
      <c r="A24" s="75" t="s">
        <v>47</v>
      </c>
      <c r="B24" s="76">
        <v>5.5</v>
      </c>
      <c r="C24" s="75" t="s">
        <v>272</v>
      </c>
      <c r="D24" s="76">
        <v>9.5</v>
      </c>
      <c r="J24" s="2" t="s">
        <v>387</v>
      </c>
      <c r="K24" s="32">
        <v>7</v>
      </c>
      <c r="L24" s="2" t="s">
        <v>326</v>
      </c>
      <c r="M24" s="32">
        <v>9.5</v>
      </c>
      <c r="P24" s="101"/>
      <c r="Q24" s="102"/>
    </row>
    <row r="25" spans="1:17">
      <c r="A25" s="2" t="s">
        <v>294</v>
      </c>
      <c r="B25" s="41">
        <v>6.5</v>
      </c>
      <c r="C25" s="2" t="s">
        <v>150</v>
      </c>
      <c r="D25" s="41" t="s">
        <v>403</v>
      </c>
      <c r="J25" s="2" t="s">
        <v>277</v>
      </c>
      <c r="K25" s="41" t="s">
        <v>403</v>
      </c>
      <c r="L25" s="2" t="s">
        <v>327</v>
      </c>
      <c r="M25" s="41">
        <v>6</v>
      </c>
      <c r="P25" s="101"/>
      <c r="Q25" s="102"/>
    </row>
    <row r="26" spans="1:17">
      <c r="A26" s="2" t="s">
        <v>338</v>
      </c>
      <c r="B26" s="41">
        <v>5</v>
      </c>
      <c r="C26" s="2" t="s">
        <v>261</v>
      </c>
      <c r="D26" s="41">
        <v>5.5</v>
      </c>
      <c r="F26" s="98"/>
      <c r="J26" s="2" t="s">
        <v>114</v>
      </c>
      <c r="K26" s="41" t="s">
        <v>403</v>
      </c>
      <c r="L26" s="2" t="s">
        <v>301</v>
      </c>
      <c r="M26" s="41">
        <v>10.5</v>
      </c>
      <c r="P26" s="101"/>
      <c r="Q26" s="102"/>
    </row>
    <row r="27" spans="1:17">
      <c r="A27" s="2" t="s">
        <v>230</v>
      </c>
      <c r="B27" s="41" t="s">
        <v>403</v>
      </c>
      <c r="C27" s="2" t="s">
        <v>253</v>
      </c>
      <c r="D27" s="41" t="s">
        <v>403</v>
      </c>
      <c r="J27" s="75" t="s">
        <v>131</v>
      </c>
      <c r="K27" s="76">
        <v>6</v>
      </c>
      <c r="L27" s="2" t="s">
        <v>281</v>
      </c>
      <c r="M27" s="41">
        <v>7</v>
      </c>
      <c r="P27" s="101"/>
      <c r="Q27" s="102"/>
    </row>
    <row r="28" spans="1:17">
      <c r="A28" s="2" t="s">
        <v>319</v>
      </c>
      <c r="B28" s="41" t="s">
        <v>403</v>
      </c>
      <c r="C28" s="75" t="s">
        <v>197</v>
      </c>
      <c r="D28" s="76">
        <v>5</v>
      </c>
      <c r="J28" s="2" t="s">
        <v>82</v>
      </c>
      <c r="K28" s="41">
        <v>4.5</v>
      </c>
      <c r="L28" s="2" t="s">
        <v>392</v>
      </c>
      <c r="M28" s="41">
        <v>5</v>
      </c>
      <c r="P28" s="101"/>
      <c r="Q28" s="102"/>
    </row>
    <row r="29" spans="1:17" ht="15" thickBot="1">
      <c r="A29" s="36" t="s">
        <v>80</v>
      </c>
      <c r="B29" s="42">
        <v>5.5</v>
      </c>
      <c r="C29" s="36" t="s">
        <v>316</v>
      </c>
      <c r="D29" s="42">
        <v>5.5</v>
      </c>
      <c r="J29" s="36"/>
      <c r="K29" s="42"/>
      <c r="L29" s="36" t="s">
        <v>205</v>
      </c>
      <c r="M29" s="42" t="s">
        <v>403</v>
      </c>
      <c r="P29" s="101"/>
      <c r="Q29" s="102"/>
    </row>
    <row r="30" spans="1:17">
      <c r="P30" s="101"/>
    </row>
    <row r="32" spans="1:17" ht="15" thickBot="1"/>
    <row r="33" spans="1:16" ht="21" thickBot="1">
      <c r="A33" s="148" t="s">
        <v>13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6" ht="15" thickBot="1"/>
    <row r="35" spans="1:16" ht="15" thickBot="1">
      <c r="A35" s="25" t="str">
        <f>+TABELLONE!J28</f>
        <v>EVRIBADI</v>
      </c>
      <c r="B35" s="39">
        <f>IF(B48&lt;66,0,IF(B48&lt;70,1,IF(B48&lt;74,2,IF(B48&lt;78,3,IF(B48&lt;82,4,IF(B48&lt;86,5,IF(B48&lt;90,6,IF(B48&lt;94,7,IF(B48&lt;98,8,IF(B48&lt;101,9,10))))))))))</f>
        <v>5</v>
      </c>
      <c r="C35" s="25" t="s">
        <v>52</v>
      </c>
      <c r="D35" s="39">
        <f t="shared" ref="D35:M35" si="0">IF(D48&lt;66,0,IF(D48&lt;70,1,IF(D48&lt;74,2,IF(D48&lt;78,3,IF(D48&lt;82,4,IF(D48&lt;86,5,IF(D48&lt;90,6,IF(D48&lt;94,7,IF(D48&lt;98,8,IF(D48&lt;101,9,10))))))))))</f>
        <v>3</v>
      </c>
      <c r="F35" s="102"/>
      <c r="H35" s="101"/>
      <c r="J35" s="25" t="s">
        <v>54</v>
      </c>
      <c r="K35" s="39">
        <f t="shared" si="0"/>
        <v>1</v>
      </c>
      <c r="L35" s="25" t="s">
        <v>60</v>
      </c>
      <c r="M35" s="39">
        <f t="shared" si="0"/>
        <v>2</v>
      </c>
    </row>
    <row r="36" spans="1:16">
      <c r="A36" s="8" t="s">
        <v>174</v>
      </c>
      <c r="B36" s="40">
        <v>11</v>
      </c>
      <c r="C36" s="8" t="s">
        <v>84</v>
      </c>
      <c r="D36" s="40">
        <v>5</v>
      </c>
      <c r="F36" s="102"/>
      <c r="H36" s="101"/>
      <c r="J36" s="8" t="s">
        <v>89</v>
      </c>
      <c r="K36" s="40">
        <v>4.5</v>
      </c>
      <c r="L36" s="8" t="s">
        <v>255</v>
      </c>
      <c r="M36" s="40">
        <v>5</v>
      </c>
      <c r="P36" s="101"/>
    </row>
    <row r="37" spans="1:16">
      <c r="A37" s="9" t="s">
        <v>146</v>
      </c>
      <c r="B37" s="41">
        <v>7</v>
      </c>
      <c r="C37" s="9" t="s">
        <v>142</v>
      </c>
      <c r="D37" s="41">
        <v>6</v>
      </c>
      <c r="F37" s="102"/>
      <c r="H37" s="101"/>
      <c r="J37" s="9" t="s">
        <v>258</v>
      </c>
      <c r="K37" s="41">
        <v>7</v>
      </c>
      <c r="L37" s="9" t="s">
        <v>180</v>
      </c>
      <c r="M37" s="41">
        <v>7</v>
      </c>
      <c r="P37" s="101"/>
    </row>
    <row r="38" spans="1:16">
      <c r="A38" s="9" t="s">
        <v>276</v>
      </c>
      <c r="B38" s="41">
        <v>14</v>
      </c>
      <c r="C38" s="9" t="s">
        <v>279</v>
      </c>
      <c r="D38" s="41">
        <v>6</v>
      </c>
      <c r="F38" s="102"/>
      <c r="H38" s="101"/>
      <c r="J38" s="73" t="s">
        <v>162</v>
      </c>
      <c r="K38" s="74">
        <v>5.5</v>
      </c>
      <c r="L38" s="9" t="s">
        <v>266</v>
      </c>
      <c r="M38" s="41">
        <v>6</v>
      </c>
      <c r="P38" s="101"/>
    </row>
    <row r="39" spans="1:16">
      <c r="A39" s="9" t="s">
        <v>135</v>
      </c>
      <c r="B39" s="41">
        <v>8</v>
      </c>
      <c r="C39" s="9" t="s">
        <v>310</v>
      </c>
      <c r="D39" s="41">
        <v>6</v>
      </c>
      <c r="F39" s="102"/>
      <c r="H39" s="101"/>
      <c r="J39" s="73" t="s">
        <v>122</v>
      </c>
      <c r="K39" s="74">
        <v>6</v>
      </c>
      <c r="L39" s="9" t="s">
        <v>278</v>
      </c>
      <c r="M39" s="41">
        <v>9.5</v>
      </c>
      <c r="P39" s="101"/>
    </row>
    <row r="40" spans="1:16">
      <c r="A40" s="9" t="s">
        <v>165</v>
      </c>
      <c r="B40" s="32">
        <v>5.5</v>
      </c>
      <c r="C40" s="9" t="s">
        <v>300</v>
      </c>
      <c r="D40" s="41">
        <v>6</v>
      </c>
      <c r="F40" s="102"/>
      <c r="H40" s="101"/>
      <c r="J40" s="9" t="s">
        <v>83</v>
      </c>
      <c r="K40" s="32">
        <v>6.5</v>
      </c>
      <c r="L40" s="73" t="s">
        <v>396</v>
      </c>
      <c r="M40" s="74">
        <v>10.5</v>
      </c>
      <c r="P40" s="101"/>
    </row>
    <row r="41" spans="1:16">
      <c r="A41" s="9" t="s">
        <v>228</v>
      </c>
      <c r="B41" s="41">
        <v>7</v>
      </c>
      <c r="C41" s="73" t="s">
        <v>99</v>
      </c>
      <c r="D41" s="74">
        <v>6.5</v>
      </c>
      <c r="F41" s="102"/>
      <c r="H41" s="101"/>
      <c r="J41" s="9" t="s">
        <v>120</v>
      </c>
      <c r="K41" s="41">
        <v>6</v>
      </c>
      <c r="L41" s="9" t="s">
        <v>227</v>
      </c>
      <c r="M41" s="41">
        <v>7</v>
      </c>
      <c r="P41" s="101"/>
    </row>
    <row r="42" spans="1:16">
      <c r="A42" s="9" t="s">
        <v>380</v>
      </c>
      <c r="B42" s="41">
        <v>6.5</v>
      </c>
      <c r="C42" s="73" t="s">
        <v>235</v>
      </c>
      <c r="D42" s="74">
        <v>10</v>
      </c>
      <c r="F42" s="102"/>
      <c r="H42" s="101"/>
      <c r="J42" s="73" t="s">
        <v>242</v>
      </c>
      <c r="K42" s="74">
        <v>5.5</v>
      </c>
      <c r="L42" s="73" t="s">
        <v>96</v>
      </c>
      <c r="M42" s="74">
        <v>6</v>
      </c>
      <c r="P42" s="101"/>
    </row>
    <row r="43" spans="1:16">
      <c r="A43" s="9" t="s">
        <v>102</v>
      </c>
      <c r="B43" s="41">
        <v>6.5</v>
      </c>
      <c r="C43" s="9" t="s">
        <v>189</v>
      </c>
      <c r="D43" s="41">
        <v>9</v>
      </c>
      <c r="F43" s="102"/>
      <c r="H43" s="101"/>
      <c r="J43" s="9" t="s">
        <v>233</v>
      </c>
      <c r="K43" s="41">
        <v>5</v>
      </c>
      <c r="L43" s="9" t="s">
        <v>234</v>
      </c>
      <c r="M43" s="41">
        <v>5</v>
      </c>
      <c r="P43" s="101"/>
    </row>
    <row r="44" spans="1:16">
      <c r="A44" s="73" t="s">
        <v>238</v>
      </c>
      <c r="B44" s="74">
        <v>6</v>
      </c>
      <c r="C44" s="9" t="s">
        <v>91</v>
      </c>
      <c r="D44" s="41">
        <v>5.5</v>
      </c>
      <c r="F44" s="102"/>
      <c r="H44" s="101"/>
      <c r="J44" s="9" t="s">
        <v>217</v>
      </c>
      <c r="K44" s="41">
        <v>5.5</v>
      </c>
      <c r="L44" s="73" t="s">
        <v>124</v>
      </c>
      <c r="M44" s="74">
        <v>5</v>
      </c>
      <c r="P44" s="101"/>
    </row>
    <row r="45" spans="1:16">
      <c r="A45" s="9" t="s">
        <v>221</v>
      </c>
      <c r="B45" s="41">
        <v>6.5</v>
      </c>
      <c r="C45" s="9" t="s">
        <v>117</v>
      </c>
      <c r="D45" s="41">
        <v>5</v>
      </c>
      <c r="F45" s="102"/>
      <c r="H45" s="101"/>
      <c r="J45" s="9" t="s">
        <v>126</v>
      </c>
      <c r="K45" s="41">
        <v>9</v>
      </c>
      <c r="L45" s="9" t="s">
        <v>222</v>
      </c>
      <c r="M45" s="41">
        <v>5</v>
      </c>
      <c r="P45" s="101"/>
    </row>
    <row r="46" spans="1:16" ht="15" thickBot="1">
      <c r="A46" s="10" t="s">
        <v>77</v>
      </c>
      <c r="B46" s="42">
        <v>6</v>
      </c>
      <c r="C46" s="10" t="s">
        <v>68</v>
      </c>
      <c r="D46" s="42">
        <v>9</v>
      </c>
      <c r="F46" s="102"/>
      <c r="H46" s="101"/>
      <c r="J46" s="10" t="s">
        <v>127</v>
      </c>
      <c r="K46" s="42">
        <v>6.5</v>
      </c>
      <c r="L46" s="10" t="s">
        <v>69</v>
      </c>
      <c r="M46" s="42">
        <v>5</v>
      </c>
      <c r="P46" s="101"/>
    </row>
    <row r="47" spans="1:16" ht="15" thickBot="1">
      <c r="A47" s="103" t="s">
        <v>44</v>
      </c>
      <c r="B47" s="39">
        <v>1</v>
      </c>
      <c r="C47" s="45"/>
      <c r="D47" s="39"/>
      <c r="F47" s="102"/>
      <c r="J47" s="103" t="s">
        <v>44</v>
      </c>
      <c r="K47" s="39">
        <v>1</v>
      </c>
      <c r="L47" s="45"/>
      <c r="M47" s="39"/>
    </row>
    <row r="48" spans="1:16" ht="15" thickBot="1">
      <c r="B48" s="99">
        <f>SUM(B36:B47)</f>
        <v>85</v>
      </c>
      <c r="D48" s="99">
        <f>SUM(D36:D47)</f>
        <v>74</v>
      </c>
      <c r="F48" s="102"/>
      <c r="H48" s="101"/>
      <c r="K48" s="99">
        <f>SUM(K36:K47)</f>
        <v>68</v>
      </c>
      <c r="M48" s="99">
        <f>SUM(M36:M47)</f>
        <v>71</v>
      </c>
      <c r="P48" s="101"/>
    </row>
    <row r="49" spans="1:18" ht="15" thickBot="1">
      <c r="A49" s="34" t="s">
        <v>14</v>
      </c>
      <c r="C49" s="34" t="s">
        <v>14</v>
      </c>
      <c r="F49" s="102"/>
      <c r="H49" s="101"/>
      <c r="J49" s="34" t="s">
        <v>14</v>
      </c>
      <c r="L49" s="34" t="s">
        <v>14</v>
      </c>
      <c r="P49" s="101"/>
    </row>
    <row r="50" spans="1:18">
      <c r="A50" s="1" t="s">
        <v>174</v>
      </c>
      <c r="B50" s="40">
        <v>11</v>
      </c>
      <c r="C50" s="1" t="s">
        <v>382</v>
      </c>
      <c r="D50" s="40">
        <v>5</v>
      </c>
      <c r="F50" s="102"/>
      <c r="H50" s="101"/>
      <c r="J50" s="1" t="s">
        <v>89</v>
      </c>
      <c r="K50" s="40"/>
      <c r="L50" s="1" t="s">
        <v>255</v>
      </c>
      <c r="M50" s="40">
        <v>6</v>
      </c>
      <c r="P50" s="101"/>
    </row>
    <row r="51" spans="1:18">
      <c r="A51" s="2" t="s">
        <v>288</v>
      </c>
      <c r="B51" s="32">
        <v>6.5</v>
      </c>
      <c r="C51" s="2" t="s">
        <v>383</v>
      </c>
      <c r="D51" s="32" t="s">
        <v>403</v>
      </c>
      <c r="F51" s="102"/>
      <c r="H51" s="101"/>
      <c r="J51" s="75" t="s">
        <v>331</v>
      </c>
      <c r="K51" s="76">
        <v>5.5</v>
      </c>
      <c r="L51" s="2" t="s">
        <v>141</v>
      </c>
      <c r="M51" s="32">
        <v>6.5</v>
      </c>
      <c r="P51" s="101"/>
    </row>
    <row r="52" spans="1:18">
      <c r="A52" s="2" t="s">
        <v>329</v>
      </c>
      <c r="B52" s="41" t="s">
        <v>403</v>
      </c>
      <c r="C52" s="2" t="s">
        <v>384</v>
      </c>
      <c r="D52" s="41">
        <v>7</v>
      </c>
      <c r="F52" s="102"/>
      <c r="H52" s="101"/>
      <c r="J52" s="75" t="s">
        <v>152</v>
      </c>
      <c r="K52" s="76">
        <v>6</v>
      </c>
      <c r="L52" s="2" t="s">
        <v>293</v>
      </c>
      <c r="M52" s="41" t="s">
        <v>403</v>
      </c>
      <c r="P52" s="101"/>
    </row>
    <row r="53" spans="1:18">
      <c r="A53" s="2" t="s">
        <v>291</v>
      </c>
      <c r="B53" s="41">
        <v>6.5</v>
      </c>
      <c r="C53" s="2"/>
      <c r="D53" s="41"/>
      <c r="F53" s="102"/>
      <c r="H53" s="101"/>
      <c r="J53" s="2" t="s">
        <v>269</v>
      </c>
      <c r="K53" s="41">
        <v>7</v>
      </c>
      <c r="L53" s="2" t="s">
        <v>145</v>
      </c>
      <c r="M53" s="41">
        <v>5.5</v>
      </c>
      <c r="P53" s="101"/>
    </row>
    <row r="54" spans="1:18">
      <c r="A54" s="2" t="s">
        <v>198</v>
      </c>
      <c r="B54" s="32">
        <v>6.5</v>
      </c>
      <c r="C54" s="75" t="s">
        <v>385</v>
      </c>
      <c r="D54" s="76">
        <v>6.5</v>
      </c>
      <c r="F54" s="102"/>
      <c r="H54" s="101"/>
      <c r="J54" s="75" t="s">
        <v>248</v>
      </c>
      <c r="K54" s="76">
        <v>5.5</v>
      </c>
      <c r="L54" s="75" t="s">
        <v>397</v>
      </c>
      <c r="M54" s="76">
        <v>10.5</v>
      </c>
      <c r="P54" s="101"/>
      <c r="R54" s="101"/>
    </row>
    <row r="55" spans="1:18">
      <c r="A55" s="2" t="s">
        <v>116</v>
      </c>
      <c r="B55" s="41">
        <v>10.5</v>
      </c>
      <c r="C55" s="75" t="s">
        <v>160</v>
      </c>
      <c r="D55" s="76">
        <v>10</v>
      </c>
      <c r="F55" s="102"/>
      <c r="H55" s="101"/>
      <c r="J55" s="2" t="s">
        <v>200</v>
      </c>
      <c r="K55" s="41">
        <v>5.5</v>
      </c>
      <c r="L55" s="75" t="s">
        <v>287</v>
      </c>
      <c r="M55" s="76">
        <v>6</v>
      </c>
      <c r="P55" s="101"/>
      <c r="R55" s="101"/>
    </row>
    <row r="56" spans="1:18">
      <c r="A56" s="2" t="s">
        <v>341</v>
      </c>
      <c r="B56" s="41">
        <v>5.5</v>
      </c>
      <c r="C56" s="2" t="s">
        <v>229</v>
      </c>
      <c r="D56" s="41">
        <v>5.5</v>
      </c>
      <c r="F56" s="102"/>
      <c r="H56" s="101"/>
      <c r="J56" s="2" t="s">
        <v>132</v>
      </c>
      <c r="K56" s="41">
        <v>2</v>
      </c>
      <c r="L56" s="2" t="s">
        <v>306</v>
      </c>
      <c r="M56" s="41" t="s">
        <v>403</v>
      </c>
      <c r="P56" s="101"/>
      <c r="R56" s="101"/>
    </row>
    <row r="57" spans="1:18">
      <c r="A57" s="2" t="s">
        <v>381</v>
      </c>
      <c r="B57" s="41" t="s">
        <v>403</v>
      </c>
      <c r="C57" s="2" t="s">
        <v>245</v>
      </c>
      <c r="D57" s="41">
        <v>6</v>
      </c>
      <c r="F57" s="102"/>
      <c r="H57" s="101"/>
      <c r="J57" s="2" t="s">
        <v>87</v>
      </c>
      <c r="K57" s="41" t="s">
        <v>403</v>
      </c>
      <c r="L57" s="2" t="s">
        <v>282</v>
      </c>
      <c r="M57" s="41" t="s">
        <v>403</v>
      </c>
      <c r="P57" s="101"/>
      <c r="R57" s="101"/>
    </row>
    <row r="58" spans="1:18">
      <c r="A58" s="2" t="s">
        <v>299</v>
      </c>
      <c r="B58" s="41" t="s">
        <v>403</v>
      </c>
      <c r="C58" s="2" t="s">
        <v>386</v>
      </c>
      <c r="D58" s="41">
        <v>9.5</v>
      </c>
      <c r="H58" s="101"/>
      <c r="J58" s="2" t="s">
        <v>85</v>
      </c>
      <c r="K58" s="41">
        <v>3</v>
      </c>
      <c r="L58" s="75" t="s">
        <v>311</v>
      </c>
      <c r="M58" s="76">
        <v>5</v>
      </c>
      <c r="P58" s="101"/>
      <c r="R58" s="101"/>
    </row>
    <row r="59" spans="1:18" ht="15" thickBot="1">
      <c r="A59" s="75" t="s">
        <v>324</v>
      </c>
      <c r="B59" s="76">
        <v>6</v>
      </c>
      <c r="C59" s="36"/>
      <c r="D59" s="42"/>
      <c r="J59" s="36" t="s">
        <v>335</v>
      </c>
      <c r="K59" s="42">
        <v>7</v>
      </c>
      <c r="L59" s="36" t="s">
        <v>199</v>
      </c>
      <c r="M59" s="42">
        <v>6.5</v>
      </c>
      <c r="P59" s="101"/>
      <c r="R59" s="101"/>
    </row>
    <row r="60" spans="1:18" ht="15" thickBot="1">
      <c r="D60" s="6"/>
      <c r="R60" s="101"/>
    </row>
    <row r="61" spans="1:18" ht="21" thickBot="1">
      <c r="A61" s="148" t="s">
        <v>56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50"/>
      <c r="R61" s="101"/>
    </row>
    <row r="62" spans="1:18" ht="15" thickBot="1">
      <c r="R62" s="101"/>
    </row>
    <row r="63" spans="1:18" ht="15" thickBot="1">
      <c r="A63" s="25" t="str">
        <f>+TABELLONE!J54</f>
        <v>FLYBEARD</v>
      </c>
      <c r="B63" s="39">
        <f>IF(B76&lt;66,0,IF(B76&lt;70,1,IF(B76&lt;74,2,IF(B76&lt;78,3,IF(B76&lt;82,4,IF(B76&lt;86,5,IF(B76&lt;90,6,IF(B76&lt;94,7,IF(B76&lt;98,8,IF(B76&lt;101,9,10))))))))))</f>
        <v>0</v>
      </c>
      <c r="C63" s="25" t="s">
        <v>210</v>
      </c>
      <c r="D63" s="39">
        <f t="shared" ref="D63:M63" si="1">IF(D76&lt;66,0,IF(D76&lt;70,1,IF(D76&lt;74,2,IF(D76&lt;78,3,IF(D76&lt;82,4,IF(D76&lt;86,5,IF(D76&lt;90,6,IF(D76&lt;94,7,IF(D76&lt;98,8,IF(D76&lt;101,9,10))))))))))</f>
        <v>4</v>
      </c>
      <c r="F63" s="102"/>
      <c r="J63" s="25" t="s">
        <v>51</v>
      </c>
      <c r="K63" s="39">
        <f t="shared" si="1"/>
        <v>4</v>
      </c>
      <c r="L63" s="25" t="s">
        <v>211</v>
      </c>
      <c r="M63" s="39">
        <f t="shared" si="1"/>
        <v>5</v>
      </c>
      <c r="R63" s="101"/>
    </row>
    <row r="64" spans="1:18">
      <c r="A64" s="8" t="s">
        <v>93</v>
      </c>
      <c r="B64" s="40">
        <v>6</v>
      </c>
      <c r="C64" s="8" t="s">
        <v>140</v>
      </c>
      <c r="D64" s="40">
        <v>6</v>
      </c>
      <c r="F64" s="102"/>
      <c r="J64" s="8" t="s">
        <v>262</v>
      </c>
      <c r="K64" s="40">
        <v>6</v>
      </c>
      <c r="L64" s="8" t="s">
        <v>81</v>
      </c>
      <c r="M64" s="40">
        <v>9</v>
      </c>
      <c r="R64" s="101"/>
    </row>
    <row r="65" spans="1:18">
      <c r="A65" s="73" t="s">
        <v>298</v>
      </c>
      <c r="B65" s="74">
        <v>5</v>
      </c>
      <c r="C65" s="9" t="s">
        <v>119</v>
      </c>
      <c r="D65" s="41">
        <v>5</v>
      </c>
      <c r="J65" s="9" t="s">
        <v>377</v>
      </c>
      <c r="K65" s="41">
        <v>6.5</v>
      </c>
      <c r="L65" s="9" t="s">
        <v>105</v>
      </c>
      <c r="M65" s="41">
        <v>8</v>
      </c>
    </row>
    <row r="66" spans="1:18">
      <c r="A66" s="9" t="s">
        <v>172</v>
      </c>
      <c r="B66" s="41">
        <v>6</v>
      </c>
      <c r="C66" s="9" t="s">
        <v>280</v>
      </c>
      <c r="D66" s="41">
        <v>6</v>
      </c>
      <c r="F66" s="102"/>
      <c r="J66" s="9" t="s">
        <v>190</v>
      </c>
      <c r="K66" s="41">
        <v>7</v>
      </c>
      <c r="L66" s="9" t="s">
        <v>137</v>
      </c>
      <c r="M66" s="41">
        <v>7</v>
      </c>
    </row>
    <row r="67" spans="1:18">
      <c r="A67" s="9" t="s">
        <v>121</v>
      </c>
      <c r="B67" s="41">
        <v>6</v>
      </c>
      <c r="C67" s="73" t="s">
        <v>401</v>
      </c>
      <c r="D67" s="74">
        <v>6</v>
      </c>
      <c r="F67" s="102"/>
      <c r="J67" s="9" t="s">
        <v>257</v>
      </c>
      <c r="K67" s="41">
        <v>11.5</v>
      </c>
      <c r="L67" s="9" t="s">
        <v>314</v>
      </c>
      <c r="M67" s="41">
        <v>6.5</v>
      </c>
      <c r="R67" s="101"/>
    </row>
    <row r="68" spans="1:18">
      <c r="A68" s="9" t="s">
        <v>92</v>
      </c>
      <c r="B68" s="32">
        <v>6</v>
      </c>
      <c r="C68" s="9" t="s">
        <v>158</v>
      </c>
      <c r="D68" s="32">
        <v>7.5</v>
      </c>
      <c r="F68" s="102"/>
      <c r="J68" s="9" t="s">
        <v>100</v>
      </c>
      <c r="K68" s="32">
        <v>6</v>
      </c>
      <c r="L68" s="9" t="s">
        <v>78</v>
      </c>
      <c r="M68" s="32">
        <v>6.5</v>
      </c>
      <c r="R68" s="101"/>
    </row>
    <row r="69" spans="1:18">
      <c r="A69" s="9" t="s">
        <v>130</v>
      </c>
      <c r="B69" s="41">
        <v>6</v>
      </c>
      <c r="C69" s="9" t="s">
        <v>237</v>
      </c>
      <c r="D69" s="41">
        <v>5.5</v>
      </c>
      <c r="F69" s="102"/>
      <c r="J69" s="73" t="s">
        <v>274</v>
      </c>
      <c r="K69" s="74">
        <v>5.5</v>
      </c>
      <c r="L69" s="9" t="s">
        <v>194</v>
      </c>
      <c r="M69" s="41">
        <v>9.5</v>
      </c>
      <c r="R69" s="101"/>
    </row>
    <row r="70" spans="1:18">
      <c r="A70" s="9" t="s">
        <v>267</v>
      </c>
      <c r="B70" s="41">
        <v>6</v>
      </c>
      <c r="C70" s="9" t="s">
        <v>246</v>
      </c>
      <c r="D70" s="41">
        <v>6.5</v>
      </c>
      <c r="F70" s="102"/>
      <c r="J70" s="9" t="s">
        <v>334</v>
      </c>
      <c r="K70" s="41">
        <v>6</v>
      </c>
      <c r="L70" s="9" t="s">
        <v>101</v>
      </c>
      <c r="M70" s="41">
        <v>5.5</v>
      </c>
      <c r="R70" s="101"/>
    </row>
    <row r="71" spans="1:18">
      <c r="A71" s="9" t="s">
        <v>164</v>
      </c>
      <c r="B71" s="41">
        <v>6</v>
      </c>
      <c r="C71" s="9" t="s">
        <v>109</v>
      </c>
      <c r="D71" s="41">
        <v>5</v>
      </c>
      <c r="F71" s="102"/>
      <c r="J71" s="9" t="s">
        <v>271</v>
      </c>
      <c r="K71" s="41">
        <v>7</v>
      </c>
      <c r="L71" s="9" t="s">
        <v>275</v>
      </c>
      <c r="M71" s="41">
        <v>6</v>
      </c>
      <c r="R71" s="101"/>
    </row>
    <row r="72" spans="1:18">
      <c r="A72" s="9" t="s">
        <v>104</v>
      </c>
      <c r="B72" s="41">
        <v>6.5</v>
      </c>
      <c r="C72" s="9" t="s">
        <v>134</v>
      </c>
      <c r="D72" s="41">
        <v>5.5</v>
      </c>
      <c r="F72" s="102"/>
      <c r="J72" s="9" t="s">
        <v>378</v>
      </c>
      <c r="K72" s="41">
        <v>9.5</v>
      </c>
      <c r="L72" s="9" t="s">
        <v>63</v>
      </c>
      <c r="M72" s="41">
        <v>18</v>
      </c>
      <c r="R72" s="101"/>
    </row>
    <row r="73" spans="1:18">
      <c r="A73" s="9" t="s">
        <v>70</v>
      </c>
      <c r="B73" s="41">
        <v>5</v>
      </c>
      <c r="C73" s="9" t="s">
        <v>71</v>
      </c>
      <c r="D73" s="41">
        <v>17</v>
      </c>
      <c r="F73" s="102"/>
      <c r="J73" s="9" t="s">
        <v>224</v>
      </c>
      <c r="K73" s="41">
        <v>6.5</v>
      </c>
      <c r="L73" s="9" t="s">
        <v>118</v>
      </c>
      <c r="M73" s="41">
        <v>5</v>
      </c>
      <c r="R73" s="101"/>
    </row>
    <row r="74" spans="1:18" ht="15" thickBot="1">
      <c r="A74" s="10" t="s">
        <v>129</v>
      </c>
      <c r="B74" s="42">
        <v>5</v>
      </c>
      <c r="C74" s="10" t="s">
        <v>72</v>
      </c>
      <c r="D74" s="42">
        <v>9.5</v>
      </c>
      <c r="F74" s="102"/>
      <c r="J74" s="73" t="s">
        <v>183</v>
      </c>
      <c r="K74" s="74">
        <v>6.5</v>
      </c>
      <c r="L74" s="73" t="s">
        <v>95</v>
      </c>
      <c r="M74" s="74">
        <v>2</v>
      </c>
      <c r="R74" s="101"/>
    </row>
    <row r="75" spans="1:18" ht="15" thickBot="1">
      <c r="A75" s="103" t="s">
        <v>44</v>
      </c>
      <c r="B75" s="39">
        <v>1</v>
      </c>
      <c r="C75" s="45"/>
      <c r="D75" s="39"/>
      <c r="F75" s="102"/>
      <c r="J75" s="103" t="s">
        <v>44</v>
      </c>
      <c r="K75" s="39">
        <v>1</v>
      </c>
      <c r="L75" s="45"/>
      <c r="M75" s="39"/>
      <c r="R75" s="101"/>
    </row>
    <row r="76" spans="1:18" ht="15" thickBot="1">
      <c r="B76" s="99">
        <f>SUM(B64:B75)</f>
        <v>64.5</v>
      </c>
      <c r="D76" s="99">
        <f>SUM(D64:D75)</f>
        <v>79.5</v>
      </c>
      <c r="F76" s="102"/>
      <c r="K76" s="99">
        <f>SUM(K64:K75)</f>
        <v>79</v>
      </c>
      <c r="M76" s="99">
        <f>SUM(M64:M75)</f>
        <v>83</v>
      </c>
      <c r="R76" s="101"/>
    </row>
    <row r="77" spans="1:18" ht="15" thickBot="1">
      <c r="A77" s="34" t="s">
        <v>14</v>
      </c>
      <c r="C77" s="34" t="s">
        <v>14</v>
      </c>
      <c r="F77" s="102"/>
      <c r="J77" s="34" t="s">
        <v>14</v>
      </c>
      <c r="L77" s="34" t="s">
        <v>14</v>
      </c>
      <c r="R77" s="101"/>
    </row>
    <row r="78" spans="1:18">
      <c r="A78" s="1" t="s">
        <v>93</v>
      </c>
      <c r="B78" s="40">
        <v>7</v>
      </c>
      <c r="C78" s="1" t="s">
        <v>140</v>
      </c>
      <c r="D78" s="40">
        <v>6</v>
      </c>
      <c r="F78" s="102"/>
      <c r="J78" s="1" t="s">
        <v>262</v>
      </c>
      <c r="K78" s="40">
        <v>6</v>
      </c>
      <c r="L78" s="1" t="s">
        <v>81</v>
      </c>
      <c r="M78" s="40">
        <v>9</v>
      </c>
    </row>
    <row r="79" spans="1:18">
      <c r="A79" s="2" t="s">
        <v>110</v>
      </c>
      <c r="B79" s="32" t="s">
        <v>403</v>
      </c>
      <c r="C79" s="75" t="s">
        <v>139</v>
      </c>
      <c r="D79" s="76">
        <v>6</v>
      </c>
      <c r="F79" s="102"/>
      <c r="J79" s="2" t="s">
        <v>303</v>
      </c>
      <c r="K79" s="32">
        <v>5.5</v>
      </c>
      <c r="L79" s="2" t="s">
        <v>154</v>
      </c>
      <c r="M79" s="32">
        <v>5.5</v>
      </c>
    </row>
    <row r="80" spans="1:18">
      <c r="A80" s="75" t="s">
        <v>184</v>
      </c>
      <c r="B80" s="76">
        <v>5</v>
      </c>
      <c r="C80" s="2" t="s">
        <v>128</v>
      </c>
      <c r="D80" s="41" t="s">
        <v>403</v>
      </c>
      <c r="F80" s="102"/>
      <c r="J80" s="2" t="s">
        <v>169</v>
      </c>
      <c r="K80" s="41">
        <v>5.5</v>
      </c>
      <c r="L80" s="2" t="s">
        <v>393</v>
      </c>
      <c r="M80" s="41">
        <v>6</v>
      </c>
    </row>
    <row r="81" spans="1:17">
      <c r="A81" s="2" t="s">
        <v>307</v>
      </c>
      <c r="B81" s="41">
        <v>6</v>
      </c>
      <c r="C81" s="2" t="s">
        <v>167</v>
      </c>
      <c r="D81" s="41">
        <v>5</v>
      </c>
      <c r="F81" s="102"/>
      <c r="J81" s="2" t="s">
        <v>304</v>
      </c>
      <c r="K81" s="41">
        <v>6.5</v>
      </c>
      <c r="L81" s="2" t="s">
        <v>153</v>
      </c>
      <c r="M81" s="41">
        <v>6</v>
      </c>
    </row>
    <row r="82" spans="1:17">
      <c r="A82" s="2" t="s">
        <v>250</v>
      </c>
      <c r="B82" s="32">
        <v>6</v>
      </c>
      <c r="C82" s="2" t="s">
        <v>112</v>
      </c>
      <c r="D82" s="32">
        <v>7</v>
      </c>
      <c r="F82" s="102"/>
      <c r="J82" s="75" t="s">
        <v>379</v>
      </c>
      <c r="K82" s="76">
        <v>5.5</v>
      </c>
      <c r="L82" s="2" t="s">
        <v>302</v>
      </c>
      <c r="M82" s="32" t="s">
        <v>403</v>
      </c>
    </row>
    <row r="83" spans="1:17">
      <c r="A83" s="2" t="s">
        <v>243</v>
      </c>
      <c r="B83" s="41">
        <v>5</v>
      </c>
      <c r="C83" s="2" t="s">
        <v>402</v>
      </c>
      <c r="D83" s="41" t="s">
        <v>403</v>
      </c>
      <c r="F83" s="102"/>
      <c r="J83" s="2" t="s">
        <v>231</v>
      </c>
      <c r="K83" s="41">
        <v>6.5</v>
      </c>
      <c r="L83" s="2" t="s">
        <v>256</v>
      </c>
      <c r="M83" s="41">
        <v>10</v>
      </c>
    </row>
    <row r="84" spans="1:17">
      <c r="A84" s="2" t="s">
        <v>73</v>
      </c>
      <c r="B84" s="41">
        <v>5</v>
      </c>
      <c r="C84" s="2" t="s">
        <v>328</v>
      </c>
      <c r="D84" s="41">
        <v>5.5</v>
      </c>
      <c r="F84" s="102"/>
      <c r="J84" s="2" t="s">
        <v>284</v>
      </c>
      <c r="K84" s="41">
        <v>5.5</v>
      </c>
      <c r="L84" s="2" t="s">
        <v>283</v>
      </c>
      <c r="M84" s="41" t="s">
        <v>403</v>
      </c>
    </row>
    <row r="85" spans="1:17">
      <c r="A85" s="2" t="s">
        <v>395</v>
      </c>
      <c r="B85" s="41" t="s">
        <v>403</v>
      </c>
      <c r="C85" s="2" t="s">
        <v>254</v>
      </c>
      <c r="D85" s="41" t="s">
        <v>403</v>
      </c>
      <c r="F85" s="102"/>
      <c r="J85" s="75" t="s">
        <v>315</v>
      </c>
      <c r="K85" s="76">
        <v>6.5</v>
      </c>
      <c r="L85" s="2" t="s">
        <v>196</v>
      </c>
      <c r="M85" s="41" t="s">
        <v>403</v>
      </c>
    </row>
    <row r="86" spans="1:17">
      <c r="A86" s="2" t="s">
        <v>138</v>
      </c>
      <c r="B86" s="41" t="s">
        <v>403</v>
      </c>
      <c r="C86" s="2" t="s">
        <v>290</v>
      </c>
      <c r="D86" s="41">
        <v>9</v>
      </c>
      <c r="F86" s="102"/>
      <c r="J86" s="2" t="s">
        <v>295</v>
      </c>
      <c r="K86" s="41">
        <v>5.5</v>
      </c>
      <c r="L86" s="75" t="s">
        <v>394</v>
      </c>
      <c r="M86" s="76">
        <v>2</v>
      </c>
    </row>
    <row r="87" spans="1:17" ht="15" thickBot="1">
      <c r="A87" s="36" t="s">
        <v>182</v>
      </c>
      <c r="B87" s="42" t="s">
        <v>403</v>
      </c>
      <c r="C87" s="36" t="s">
        <v>156</v>
      </c>
      <c r="D87" s="42">
        <v>4</v>
      </c>
      <c r="J87" s="36" t="s">
        <v>240</v>
      </c>
      <c r="K87" s="42" t="s">
        <v>403</v>
      </c>
      <c r="L87" s="36" t="s">
        <v>192</v>
      </c>
      <c r="M87" s="42" t="s">
        <v>403</v>
      </c>
    </row>
    <row r="90" spans="1:17">
      <c r="L90" s="20"/>
      <c r="M90" s="20"/>
      <c r="N90" s="20"/>
      <c r="Q90" s="6"/>
    </row>
    <row r="91" spans="1:17">
      <c r="L91" s="20"/>
      <c r="M91" s="20"/>
      <c r="N91" s="20"/>
      <c r="Q91" s="6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 enableFormatConditionsCalculation="0"/>
  <dimension ref="A1:Q90"/>
  <sheetViews>
    <sheetView zoomScale="85" zoomScaleNormal="85" zoomScalePageLayoutView="85" workbookViewId="0">
      <selection activeCell="K72" sqref="K72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6.6640625" bestFit="1" customWidth="1"/>
    <col min="10" max="10" width="31" bestFit="1" customWidth="1"/>
    <col min="12" max="12" width="27.5" bestFit="1" customWidth="1"/>
    <col min="13" max="13" width="8.5" customWidth="1"/>
  </cols>
  <sheetData>
    <row r="1" spans="1:16" ht="23">
      <c r="A1" s="12" t="s">
        <v>11</v>
      </c>
    </row>
    <row r="2" spans="1:16" ht="15" thickBot="1"/>
    <row r="3" spans="1:16" ht="21" thickBot="1">
      <c r="A3" s="148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16" ht="15" thickBot="1"/>
    <row r="5" spans="1:16" ht="15" thickBot="1">
      <c r="A5" s="25" t="str">
        <f>+TABELLONE!J6</f>
        <v>CS RIPOSA</v>
      </c>
      <c r="B5" s="39">
        <f>IF(B18&lt;66,0,IF(B18&lt;70,1,IF(B18&lt;74,2,IF(B18&lt;78,3,IF(B18&lt;82,4,IF(B18&lt;86,5,IF(B18&lt;90,6,IF(B18&lt;94,7,IF(B18&lt;98,8,IF(B18&lt;101,9,10))))))))))</f>
        <v>3</v>
      </c>
      <c r="C5" s="25" t="str">
        <f>+TABELLONE!K6</f>
        <v>AC DENTI</v>
      </c>
      <c r="D5" s="39">
        <f>IF(D18&lt;66,0,IF(D18&lt;70,1,IF(D18&lt;74,2,IF(D18&lt;78,3,IF(D18&lt;82,4,IF(D18&lt;86,5,IF(D18&lt;90,6,IF(D18&lt;94,7,IF(D18&lt;98,8,IF(D18&lt;101,9,10))))))))))</f>
        <v>1</v>
      </c>
      <c r="J5" s="25" t="str">
        <f>+TABELLONE!J7</f>
        <v>INTERFOGAT</v>
      </c>
      <c r="K5" s="39">
        <f>IF(K18&lt;66,0,IF(K18&lt;70,1,IF(K18&lt;74,2,IF(K18&lt;78,3,IF(K18&lt;82,4,IF(K18&lt;86,5,IF(K18&lt;90,6,IF(K18&lt;94,7,IF(K18&lt;98,8,IF(K18&lt;101,9,10))))))))))</f>
        <v>3</v>
      </c>
      <c r="L5" s="25" t="str">
        <f>+TABELLONE!K7</f>
        <v>BRIGATA GURREN</v>
      </c>
      <c r="M5" s="39">
        <f>IF(M18&lt;66,0,IF(M18&lt;70,1,IF(M18&lt;74,2,IF(M18&lt;78,3,IF(M18&lt;82,4,IF(M18&lt;86,5,IF(M18&lt;90,6,IF(M18&lt;94,7,IF(M18&lt;98,8,IF(M18&lt;101,9,10))))))))))</f>
        <v>3</v>
      </c>
      <c r="P5" s="102"/>
    </row>
    <row r="6" spans="1:16">
      <c r="A6" s="8" t="s">
        <v>263</v>
      </c>
      <c r="B6" s="40">
        <v>6</v>
      </c>
      <c r="C6" s="8" t="s">
        <v>144</v>
      </c>
      <c r="D6" s="40">
        <v>2.5</v>
      </c>
      <c r="F6" s="73"/>
      <c r="G6" s="74"/>
      <c r="J6" s="8" t="s">
        <v>67</v>
      </c>
      <c r="K6" s="40">
        <v>9</v>
      </c>
      <c r="L6" s="8" t="s">
        <v>48</v>
      </c>
      <c r="M6" s="40">
        <v>5</v>
      </c>
      <c r="O6" s="102"/>
      <c r="P6" s="102"/>
    </row>
    <row r="7" spans="1:16">
      <c r="A7" s="9" t="s">
        <v>268</v>
      </c>
      <c r="B7" s="41">
        <v>8</v>
      </c>
      <c r="C7" s="9" t="s">
        <v>187</v>
      </c>
      <c r="D7" s="41">
        <v>5.5</v>
      </c>
      <c r="F7" s="75"/>
      <c r="G7" s="76"/>
      <c r="J7" s="9" t="s">
        <v>188</v>
      </c>
      <c r="K7" s="41">
        <v>9.5</v>
      </c>
      <c r="L7" s="9" t="s">
        <v>289</v>
      </c>
      <c r="M7" s="41">
        <v>6.5</v>
      </c>
      <c r="O7" s="102"/>
      <c r="P7" s="102"/>
    </row>
    <row r="8" spans="1:16">
      <c r="A8" s="73" t="s">
        <v>166</v>
      </c>
      <c r="B8" s="74">
        <v>5.5</v>
      </c>
      <c r="C8" s="9" t="s">
        <v>106</v>
      </c>
      <c r="D8" s="41">
        <v>9</v>
      </c>
      <c r="J8" s="9" t="s">
        <v>260</v>
      </c>
      <c r="K8" s="41">
        <v>6</v>
      </c>
      <c r="L8" s="9" t="s">
        <v>191</v>
      </c>
      <c r="M8" s="41">
        <v>6</v>
      </c>
      <c r="O8" s="102"/>
      <c r="P8" s="102"/>
    </row>
    <row r="9" spans="1:16">
      <c r="A9" s="9" t="s">
        <v>399</v>
      </c>
      <c r="B9" s="41">
        <v>6</v>
      </c>
      <c r="C9" s="9" t="s">
        <v>113</v>
      </c>
      <c r="D9" s="41">
        <v>5</v>
      </c>
      <c r="J9" s="9" t="s">
        <v>285</v>
      </c>
      <c r="K9" s="41">
        <v>6.5</v>
      </c>
      <c r="L9" s="9" t="s">
        <v>149</v>
      </c>
      <c r="M9" s="41">
        <v>5.5</v>
      </c>
      <c r="O9" s="102"/>
      <c r="P9" s="102"/>
    </row>
    <row r="10" spans="1:16">
      <c r="A10" s="73" t="s">
        <v>414</v>
      </c>
      <c r="B10" s="74">
        <v>6</v>
      </c>
      <c r="C10" s="9" t="s">
        <v>226</v>
      </c>
      <c r="D10" s="32">
        <v>8</v>
      </c>
      <c r="F10" t="s">
        <v>416</v>
      </c>
      <c r="J10" s="9" t="s">
        <v>296</v>
      </c>
      <c r="K10" s="32">
        <v>5</v>
      </c>
      <c r="L10" s="9" t="s">
        <v>111</v>
      </c>
      <c r="M10" s="32">
        <v>11.5</v>
      </c>
      <c r="O10" s="102"/>
      <c r="P10" s="102"/>
    </row>
    <row r="11" spans="1:16">
      <c r="A11" s="9" t="s">
        <v>241</v>
      </c>
      <c r="B11" s="41">
        <v>5</v>
      </c>
      <c r="C11" s="9" t="s">
        <v>90</v>
      </c>
      <c r="D11" s="41">
        <v>6</v>
      </c>
      <c r="F11" t="s">
        <v>417</v>
      </c>
      <c r="J11" s="9" t="s">
        <v>94</v>
      </c>
      <c r="K11" s="41">
        <v>6.5</v>
      </c>
      <c r="L11" s="9" t="s">
        <v>86</v>
      </c>
      <c r="M11" s="41">
        <v>8</v>
      </c>
      <c r="O11" s="102"/>
      <c r="P11" s="102"/>
    </row>
    <row r="12" spans="1:16">
      <c r="A12" s="9" t="s">
        <v>97</v>
      </c>
      <c r="B12" s="41">
        <v>6</v>
      </c>
      <c r="C12" s="9" t="s">
        <v>249</v>
      </c>
      <c r="D12" s="41">
        <v>6</v>
      </c>
      <c r="F12" t="s">
        <v>418</v>
      </c>
      <c r="J12" s="9" t="s">
        <v>74</v>
      </c>
      <c r="K12" s="41">
        <v>5.5</v>
      </c>
      <c r="L12" s="9" t="s">
        <v>247</v>
      </c>
      <c r="M12" s="41">
        <v>5.5</v>
      </c>
      <c r="O12" s="102"/>
      <c r="P12" s="102"/>
    </row>
    <row r="13" spans="1:16">
      <c r="A13" s="9" t="s">
        <v>239</v>
      </c>
      <c r="B13" s="41">
        <v>7</v>
      </c>
      <c r="C13" s="9" t="s">
        <v>387</v>
      </c>
      <c r="D13" s="41">
        <v>5</v>
      </c>
      <c r="F13" t="s">
        <v>419</v>
      </c>
      <c r="J13" s="9" t="s">
        <v>193</v>
      </c>
      <c r="K13" s="41">
        <v>6</v>
      </c>
      <c r="L13" s="9" t="s">
        <v>390</v>
      </c>
      <c r="M13" s="41">
        <v>6.5</v>
      </c>
      <c r="O13" s="102"/>
      <c r="P13" s="102"/>
    </row>
    <row r="14" spans="1:16">
      <c r="A14" s="9" t="s">
        <v>64</v>
      </c>
      <c r="B14" s="41">
        <v>5</v>
      </c>
      <c r="C14" s="9" t="s">
        <v>66</v>
      </c>
      <c r="D14" s="41">
        <v>6.5</v>
      </c>
      <c r="F14" t="s">
        <v>420</v>
      </c>
      <c r="J14" s="9" t="s">
        <v>62</v>
      </c>
      <c r="K14" s="41">
        <v>10</v>
      </c>
      <c r="L14" s="9" t="s">
        <v>65</v>
      </c>
      <c r="M14" s="41">
        <v>7.5</v>
      </c>
      <c r="O14" s="102"/>
      <c r="P14" s="102"/>
    </row>
    <row r="15" spans="1:16">
      <c r="A15" s="9" t="s">
        <v>252</v>
      </c>
      <c r="B15" s="41">
        <v>10</v>
      </c>
      <c r="C15" s="9" t="s">
        <v>223</v>
      </c>
      <c r="D15" s="41">
        <v>10</v>
      </c>
      <c r="F15" t="s">
        <v>421</v>
      </c>
      <c r="J15" s="9" t="s">
        <v>225</v>
      </c>
      <c r="K15" s="41">
        <v>6.5</v>
      </c>
      <c r="L15" s="9" t="s">
        <v>220</v>
      </c>
      <c r="M15" s="41">
        <v>9.5</v>
      </c>
      <c r="O15" s="102"/>
      <c r="P15" s="102"/>
    </row>
    <row r="16" spans="1:16" ht="15" thickBot="1">
      <c r="A16" s="10" t="s">
        <v>80</v>
      </c>
      <c r="B16" s="42">
        <v>10</v>
      </c>
      <c r="C16" s="10" t="s">
        <v>103</v>
      </c>
      <c r="D16" s="42">
        <v>3</v>
      </c>
      <c r="F16" t="s">
        <v>422</v>
      </c>
      <c r="I16" s="6"/>
      <c r="J16" s="10" t="s">
        <v>108</v>
      </c>
      <c r="K16" s="42">
        <v>6</v>
      </c>
      <c r="L16" s="10" t="s">
        <v>281</v>
      </c>
      <c r="M16" s="42">
        <v>5.5</v>
      </c>
      <c r="O16" s="102"/>
      <c r="P16" s="102"/>
    </row>
    <row r="17" spans="1:16" ht="15" thickBot="1">
      <c r="A17" s="103" t="s">
        <v>44</v>
      </c>
      <c r="B17" s="39">
        <v>1</v>
      </c>
      <c r="C17" s="45"/>
      <c r="D17" s="39"/>
      <c r="F17" t="s">
        <v>423</v>
      </c>
      <c r="I17" s="33"/>
      <c r="J17" s="103" t="s">
        <v>44</v>
      </c>
      <c r="K17" s="39">
        <v>1</v>
      </c>
      <c r="L17" s="45"/>
      <c r="M17" s="39"/>
      <c r="P17" s="102"/>
    </row>
    <row r="18" spans="1:16" ht="15" thickBot="1">
      <c r="B18" s="99">
        <f>SUM(B6:B17)</f>
        <v>75.5</v>
      </c>
      <c r="D18" s="99">
        <f>SUM(D6:D17)</f>
        <v>66.5</v>
      </c>
      <c r="F18" t="s">
        <v>424</v>
      </c>
      <c r="I18" s="33"/>
      <c r="K18" s="99">
        <f>SUM(K6:K17)</f>
        <v>77.5</v>
      </c>
      <c r="M18" s="99">
        <f>SUM(M6:M17)</f>
        <v>77</v>
      </c>
      <c r="P18" s="102"/>
    </row>
    <row r="19" spans="1:16" ht="15" thickBot="1">
      <c r="A19" s="34" t="s">
        <v>14</v>
      </c>
      <c r="C19" s="34" t="s">
        <v>14</v>
      </c>
      <c r="F19" s="81" t="s">
        <v>425</v>
      </c>
      <c r="J19" s="34" t="s">
        <v>14</v>
      </c>
      <c r="L19" s="34" t="s">
        <v>14</v>
      </c>
      <c r="P19" s="102"/>
    </row>
    <row r="20" spans="1:16">
      <c r="A20" s="1" t="s">
        <v>263</v>
      </c>
      <c r="B20" s="40">
        <v>6</v>
      </c>
      <c r="C20" s="1" t="s">
        <v>144</v>
      </c>
      <c r="D20" s="40">
        <v>2.5</v>
      </c>
      <c r="F20" t="s">
        <v>426</v>
      </c>
      <c r="J20" s="1" t="s">
        <v>67</v>
      </c>
      <c r="K20" s="40">
        <v>9</v>
      </c>
      <c r="L20" s="1" t="s">
        <v>48</v>
      </c>
      <c r="M20" s="40">
        <v>5</v>
      </c>
      <c r="O20" s="101"/>
      <c r="P20" s="102"/>
    </row>
    <row r="21" spans="1:16">
      <c r="A21" s="2" t="s">
        <v>171</v>
      </c>
      <c r="B21" s="32" t="s">
        <v>403</v>
      </c>
      <c r="C21" s="2" t="s">
        <v>143</v>
      </c>
      <c r="D21" s="32">
        <v>10</v>
      </c>
      <c r="F21" s="77" t="s">
        <v>427</v>
      </c>
      <c r="J21" s="2" t="s">
        <v>159</v>
      </c>
      <c r="K21" s="32">
        <v>5.5</v>
      </c>
      <c r="L21" s="2" t="s">
        <v>264</v>
      </c>
      <c r="M21" s="32">
        <v>9.5</v>
      </c>
      <c r="O21" s="101"/>
      <c r="P21" s="102"/>
    </row>
    <row r="22" spans="1:16">
      <c r="A22" s="75" t="s">
        <v>313</v>
      </c>
      <c r="B22" s="76">
        <v>5.5</v>
      </c>
      <c r="C22" s="2" t="s">
        <v>305</v>
      </c>
      <c r="D22" s="41">
        <v>6</v>
      </c>
      <c r="F22" s="106" t="s">
        <v>415</v>
      </c>
      <c r="J22" s="2" t="s">
        <v>273</v>
      </c>
      <c r="K22" s="41">
        <v>6</v>
      </c>
      <c r="L22" s="2" t="s">
        <v>163</v>
      </c>
      <c r="M22" s="41">
        <v>5.5</v>
      </c>
      <c r="O22" s="101"/>
      <c r="P22" s="102"/>
    </row>
    <row r="23" spans="1:16">
      <c r="A23" s="2" t="s">
        <v>333</v>
      </c>
      <c r="B23" s="41" t="s">
        <v>403</v>
      </c>
      <c r="C23" s="2" t="s">
        <v>312</v>
      </c>
      <c r="D23" s="41">
        <v>5.5</v>
      </c>
      <c r="J23" s="2" t="s">
        <v>337</v>
      </c>
      <c r="K23" s="41">
        <v>5.5</v>
      </c>
      <c r="L23" s="2" t="s">
        <v>389</v>
      </c>
      <c r="M23" s="41">
        <v>5</v>
      </c>
      <c r="O23" s="101"/>
      <c r="P23" s="102"/>
    </row>
    <row r="24" spans="1:16">
      <c r="A24" s="2" t="s">
        <v>338</v>
      </c>
      <c r="B24" s="32" t="s">
        <v>403</v>
      </c>
      <c r="C24" s="2" t="s">
        <v>114</v>
      </c>
      <c r="D24" s="32">
        <v>5.5</v>
      </c>
      <c r="J24" s="2" t="s">
        <v>272</v>
      </c>
      <c r="K24" s="32">
        <v>6.5</v>
      </c>
      <c r="L24" s="2" t="s">
        <v>326</v>
      </c>
      <c r="M24" s="32">
        <v>5</v>
      </c>
      <c r="O24" s="101"/>
      <c r="P24" s="102"/>
    </row>
    <row r="25" spans="1:16">
      <c r="A25" s="75" t="s">
        <v>47</v>
      </c>
      <c r="B25" s="76">
        <v>6</v>
      </c>
      <c r="C25" s="2" t="s">
        <v>185</v>
      </c>
      <c r="D25" s="41">
        <v>6</v>
      </c>
      <c r="J25" s="2" t="s">
        <v>150</v>
      </c>
      <c r="K25" s="41">
        <v>5</v>
      </c>
      <c r="L25" s="2" t="s">
        <v>151</v>
      </c>
      <c r="M25" s="41">
        <v>6</v>
      </c>
      <c r="O25" s="101"/>
      <c r="P25" s="102"/>
    </row>
    <row r="26" spans="1:16">
      <c r="A26" s="2" t="s">
        <v>294</v>
      </c>
      <c r="B26" s="41">
        <v>6.5</v>
      </c>
      <c r="C26" s="2" t="s">
        <v>277</v>
      </c>
      <c r="D26" s="41" t="s">
        <v>403</v>
      </c>
      <c r="J26" s="2" t="s">
        <v>317</v>
      </c>
      <c r="K26" s="41">
        <v>6</v>
      </c>
      <c r="L26" s="2" t="s">
        <v>327</v>
      </c>
      <c r="M26" s="41">
        <v>5.5</v>
      </c>
      <c r="O26" s="101"/>
      <c r="P26" s="102"/>
    </row>
    <row r="27" spans="1:16">
      <c r="A27" s="2" t="s">
        <v>88</v>
      </c>
      <c r="B27" s="41" t="s">
        <v>403</v>
      </c>
      <c r="C27" s="2" t="s">
        <v>131</v>
      </c>
      <c r="D27" s="41" t="s">
        <v>403</v>
      </c>
      <c r="J27" s="2" t="s">
        <v>253</v>
      </c>
      <c r="K27" s="41" t="s">
        <v>403</v>
      </c>
      <c r="L27" s="2" t="s">
        <v>133</v>
      </c>
      <c r="M27" s="41">
        <v>4.5</v>
      </c>
      <c r="O27" s="101"/>
      <c r="P27" s="102"/>
    </row>
    <row r="28" spans="1:16">
      <c r="A28" s="2" t="s">
        <v>230</v>
      </c>
      <c r="B28" s="41">
        <v>9</v>
      </c>
      <c r="C28" s="2" t="s">
        <v>82</v>
      </c>
      <c r="D28" s="41">
        <v>5.5</v>
      </c>
      <c r="J28" s="2" t="s">
        <v>316</v>
      </c>
      <c r="K28" s="41" t="s">
        <v>403</v>
      </c>
      <c r="L28" s="2" t="s">
        <v>309</v>
      </c>
      <c r="M28" s="41">
        <v>7</v>
      </c>
      <c r="O28" s="101"/>
      <c r="P28" s="102"/>
    </row>
    <row r="29" spans="1:16" ht="15" thickBot="1">
      <c r="A29" s="36" t="s">
        <v>319</v>
      </c>
      <c r="B29" s="42">
        <v>5</v>
      </c>
      <c r="C29" s="36" t="s">
        <v>320</v>
      </c>
      <c r="D29" s="42" t="s">
        <v>403</v>
      </c>
      <c r="J29" s="36" t="s">
        <v>197</v>
      </c>
      <c r="K29" s="42" t="s">
        <v>403</v>
      </c>
      <c r="L29" s="36" t="s">
        <v>205</v>
      </c>
      <c r="M29" s="42" t="s">
        <v>403</v>
      </c>
      <c r="O29" s="101"/>
      <c r="P29" s="102"/>
    </row>
    <row r="30" spans="1:16">
      <c r="O30" s="101"/>
      <c r="P30" s="102"/>
    </row>
    <row r="32" spans="1:16" ht="15" thickBot="1"/>
    <row r="33" spans="1:13" ht="21" thickBot="1">
      <c r="A33" s="148" t="s">
        <v>13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3" ht="15" thickBot="1"/>
    <row r="35" spans="1:13" ht="15" thickBot="1">
      <c r="A35" s="25" t="str">
        <f>+TABELLONE!J32</f>
        <v>EVRIBADI</v>
      </c>
      <c r="B35" s="39">
        <f>IF(B48&lt;66,0,IF(B48&lt;70,1,IF(B48&lt;74,2,IF(B48&lt;78,3,IF(B48&lt;82,4,IF(B48&lt;86,5,IF(B48&lt;90,6,IF(B48&lt;94,7,IF(B48&lt;98,8,IF(B48&lt;101,9,10))))))))))</f>
        <v>2</v>
      </c>
      <c r="C35" s="25" t="str">
        <f>+TABELLONE!K32</f>
        <v>AC CONTE</v>
      </c>
      <c r="D35" s="39">
        <f>IF(D48&lt;66,0,IF(D48&lt;70,1,IF(D48&lt;74,2,IF(D48&lt;78,3,IF(D48&lt;82,4,IF(D48&lt;86,5,IF(D48&lt;90,6,IF(D48&lt;94,7,IF(D48&lt;98,8,IF(D48&lt;101,9,10))))))))))</f>
        <v>3</v>
      </c>
      <c r="F35" s="101"/>
      <c r="J35" s="25" t="str">
        <f>+TABELLONE!J33</f>
        <v>SCARSENAL</v>
      </c>
      <c r="K35" s="39">
        <f>IF(K48&lt;66,0,IF(K48&lt;70,1,IF(K48&lt;74,2,IF(K48&lt;78,3,IF(K48&lt;82,4,IF(K48&lt;86,5,IF(K48&lt;90,6,IF(K48&lt;94,7,IF(K48&lt;98,8,IF(K48&lt;101,9,10))))))))))</f>
        <v>0</v>
      </c>
      <c r="L35" s="105" t="str">
        <f>+TABELLONE!K33</f>
        <v>MARCELLONA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>
      <c r="A36" s="8" t="s">
        <v>174</v>
      </c>
      <c r="B36" s="40">
        <v>6.5</v>
      </c>
      <c r="C36" s="8" t="s">
        <v>89</v>
      </c>
      <c r="D36" s="40">
        <v>5</v>
      </c>
      <c r="F36" s="101"/>
      <c r="J36" s="8" t="s">
        <v>84</v>
      </c>
      <c r="K36" s="40">
        <v>4</v>
      </c>
      <c r="L36" s="8" t="s">
        <v>255</v>
      </c>
      <c r="M36" s="40">
        <v>4</v>
      </c>
    </row>
    <row r="37" spans="1:13">
      <c r="A37" s="9" t="s">
        <v>148</v>
      </c>
      <c r="B37" s="41">
        <v>4.5</v>
      </c>
      <c r="C37" s="9" t="s">
        <v>269</v>
      </c>
      <c r="D37" s="41">
        <v>6</v>
      </c>
      <c r="F37" s="101"/>
      <c r="J37" s="9" t="s">
        <v>142</v>
      </c>
      <c r="K37" s="41">
        <v>6.5</v>
      </c>
      <c r="L37" s="9" t="s">
        <v>180</v>
      </c>
      <c r="M37" s="41">
        <v>6</v>
      </c>
    </row>
    <row r="38" spans="1:13">
      <c r="A38" s="9" t="s">
        <v>146</v>
      </c>
      <c r="B38" s="41">
        <v>7</v>
      </c>
      <c r="C38" s="9" t="s">
        <v>152</v>
      </c>
      <c r="D38" s="41">
        <v>6.5</v>
      </c>
      <c r="F38" s="101"/>
      <c r="J38" s="9" t="s">
        <v>407</v>
      </c>
      <c r="K38" s="41">
        <v>7</v>
      </c>
      <c r="L38" s="9" t="s">
        <v>405</v>
      </c>
      <c r="M38" s="41">
        <v>6.5</v>
      </c>
    </row>
    <row r="39" spans="1:13">
      <c r="A39" s="9" t="s">
        <v>276</v>
      </c>
      <c r="B39" s="41">
        <v>5.5</v>
      </c>
      <c r="C39" s="9" t="s">
        <v>258</v>
      </c>
      <c r="D39" s="41">
        <v>6.5</v>
      </c>
      <c r="F39" s="101"/>
      <c r="J39" s="73" t="s">
        <v>310</v>
      </c>
      <c r="K39" s="74">
        <v>4</v>
      </c>
      <c r="L39" s="9" t="s">
        <v>145</v>
      </c>
      <c r="M39" s="41">
        <v>6</v>
      </c>
    </row>
    <row r="40" spans="1:13">
      <c r="A40" s="9" t="s">
        <v>135</v>
      </c>
      <c r="B40" s="32">
        <v>5</v>
      </c>
      <c r="C40" s="9" t="s">
        <v>83</v>
      </c>
      <c r="D40" s="32">
        <v>5</v>
      </c>
      <c r="F40" s="101"/>
      <c r="J40" s="73" t="s">
        <v>136</v>
      </c>
      <c r="K40" s="74">
        <v>0</v>
      </c>
      <c r="L40" s="9" t="s">
        <v>396</v>
      </c>
      <c r="M40" s="32">
        <v>7</v>
      </c>
    </row>
    <row r="41" spans="1:13">
      <c r="A41" s="9" t="s">
        <v>165</v>
      </c>
      <c r="B41" s="41">
        <v>7</v>
      </c>
      <c r="C41" s="9" t="s">
        <v>242</v>
      </c>
      <c r="D41" s="41">
        <v>10</v>
      </c>
      <c r="F41" s="101"/>
      <c r="J41" s="9" t="s">
        <v>99</v>
      </c>
      <c r="K41" s="41">
        <v>5</v>
      </c>
      <c r="L41" s="9" t="s">
        <v>227</v>
      </c>
      <c r="M41" s="41">
        <v>10.5</v>
      </c>
    </row>
    <row r="42" spans="1:13">
      <c r="A42" s="9" t="s">
        <v>228</v>
      </c>
      <c r="B42" s="41">
        <v>7</v>
      </c>
      <c r="C42" s="9" t="s">
        <v>404</v>
      </c>
      <c r="D42" s="41">
        <v>6.5</v>
      </c>
      <c r="F42" s="101"/>
      <c r="J42" s="9" t="s">
        <v>229</v>
      </c>
      <c r="K42" s="41">
        <v>7</v>
      </c>
      <c r="L42" s="9" t="s">
        <v>406</v>
      </c>
      <c r="M42" s="41">
        <v>5</v>
      </c>
    </row>
    <row r="43" spans="1:13">
      <c r="A43" s="9" t="s">
        <v>102</v>
      </c>
      <c r="B43" s="41">
        <v>9</v>
      </c>
      <c r="C43" s="9" t="s">
        <v>200</v>
      </c>
      <c r="D43" s="41">
        <v>10</v>
      </c>
      <c r="F43" s="101"/>
      <c r="J43" s="73" t="s">
        <v>160</v>
      </c>
      <c r="K43" s="74">
        <v>0</v>
      </c>
      <c r="L43" s="9" t="s">
        <v>397</v>
      </c>
      <c r="M43" s="41">
        <v>6</v>
      </c>
    </row>
    <row r="44" spans="1:13">
      <c r="A44" s="9" t="s">
        <v>380</v>
      </c>
      <c r="B44" s="41">
        <v>6</v>
      </c>
      <c r="C44" s="9" t="s">
        <v>217</v>
      </c>
      <c r="D44" s="41">
        <v>10.5</v>
      </c>
      <c r="F44" s="101"/>
      <c r="J44" s="9" t="s">
        <v>68</v>
      </c>
      <c r="K44" s="41">
        <v>12.5</v>
      </c>
      <c r="L44" s="9" t="s">
        <v>124</v>
      </c>
      <c r="M44" s="41">
        <v>13.5</v>
      </c>
    </row>
    <row r="45" spans="1:13">
      <c r="A45" s="9" t="s">
        <v>77</v>
      </c>
      <c r="B45" s="41">
        <v>7</v>
      </c>
      <c r="C45" s="9" t="s">
        <v>127</v>
      </c>
      <c r="D45" s="41">
        <v>5</v>
      </c>
      <c r="F45" s="101"/>
      <c r="J45" s="9" t="s">
        <v>117</v>
      </c>
      <c r="K45" s="41">
        <v>11</v>
      </c>
      <c r="L45" s="9" t="s">
        <v>69</v>
      </c>
      <c r="M45" s="41">
        <v>3</v>
      </c>
    </row>
    <row r="46" spans="1:13" ht="15" thickBot="1">
      <c r="A46" s="10" t="s">
        <v>221</v>
      </c>
      <c r="B46" s="42">
        <v>6</v>
      </c>
      <c r="C46" s="73" t="s">
        <v>87</v>
      </c>
      <c r="D46" s="74">
        <v>6</v>
      </c>
      <c r="J46" s="10" t="s">
        <v>91</v>
      </c>
      <c r="K46" s="42">
        <v>5</v>
      </c>
      <c r="L46" s="10" t="s">
        <v>311</v>
      </c>
      <c r="M46" s="42">
        <v>10</v>
      </c>
    </row>
    <row r="47" spans="1:13" ht="15" thickBot="1">
      <c r="A47" s="103" t="s">
        <v>44</v>
      </c>
      <c r="B47" s="39">
        <v>1</v>
      </c>
      <c r="C47" s="45"/>
      <c r="D47" s="39"/>
      <c r="F47" s="101"/>
      <c r="J47" s="103" t="s">
        <v>44</v>
      </c>
      <c r="K47" s="39">
        <v>1</v>
      </c>
      <c r="L47" s="45"/>
      <c r="M47" s="39"/>
    </row>
    <row r="48" spans="1:13" ht="15" thickBot="1">
      <c r="B48" s="99">
        <f>SUM(B36:B47)</f>
        <v>71.5</v>
      </c>
      <c r="D48" s="99">
        <f>SUM(D36:D47)</f>
        <v>77</v>
      </c>
      <c r="F48" s="101"/>
      <c r="K48" s="99">
        <f>SUM(K36:K47)</f>
        <v>63</v>
      </c>
      <c r="M48" s="99">
        <f>SUM(M36:M47)</f>
        <v>77.5</v>
      </c>
    </row>
    <row r="49" spans="1:15" ht="15" thickBot="1">
      <c r="A49" s="34" t="s">
        <v>14</v>
      </c>
      <c r="C49" s="34" t="s">
        <v>14</v>
      </c>
      <c r="F49" s="101"/>
      <c r="J49" s="34" t="s">
        <v>14</v>
      </c>
      <c r="L49" s="34" t="s">
        <v>14</v>
      </c>
    </row>
    <row r="50" spans="1:15">
      <c r="A50" s="1" t="s">
        <v>174</v>
      </c>
      <c r="B50" s="40">
        <v>6.5</v>
      </c>
      <c r="C50" s="1" t="s">
        <v>89</v>
      </c>
      <c r="D50" s="40">
        <v>5</v>
      </c>
      <c r="F50" s="101"/>
      <c r="J50" s="1" t="s">
        <v>84</v>
      </c>
      <c r="K50" s="40">
        <v>4</v>
      </c>
      <c r="L50" s="1" t="s">
        <v>255</v>
      </c>
      <c r="M50" s="40">
        <v>4</v>
      </c>
    </row>
    <row r="51" spans="1:15">
      <c r="A51" s="2" t="s">
        <v>288</v>
      </c>
      <c r="B51" s="32">
        <v>5</v>
      </c>
      <c r="C51" s="2" t="s">
        <v>122</v>
      </c>
      <c r="D51" s="32">
        <v>5</v>
      </c>
      <c r="F51" s="101"/>
      <c r="J51" s="2" t="s">
        <v>161</v>
      </c>
      <c r="K51" s="32" t="s">
        <v>403</v>
      </c>
      <c r="L51" s="2" t="s">
        <v>340</v>
      </c>
      <c r="M51" s="32" t="s">
        <v>403</v>
      </c>
    </row>
    <row r="52" spans="1:15">
      <c r="A52" s="2" t="s">
        <v>291</v>
      </c>
      <c r="B52" s="41">
        <v>6</v>
      </c>
      <c r="C52" s="2" t="s">
        <v>202</v>
      </c>
      <c r="D52" s="41">
        <v>6</v>
      </c>
      <c r="F52" s="101"/>
      <c r="J52" s="75" t="s">
        <v>384</v>
      </c>
      <c r="K52" s="76">
        <v>4</v>
      </c>
      <c r="L52" s="2" t="s">
        <v>266</v>
      </c>
      <c r="M52" s="41" t="s">
        <v>403</v>
      </c>
    </row>
    <row r="53" spans="1:15">
      <c r="A53" s="2" t="s">
        <v>410</v>
      </c>
      <c r="B53" s="41">
        <v>6.5</v>
      </c>
      <c r="C53" s="2" t="s">
        <v>331</v>
      </c>
      <c r="D53" s="41">
        <v>6</v>
      </c>
      <c r="F53" s="101"/>
      <c r="J53" s="2" t="s">
        <v>408</v>
      </c>
      <c r="K53" s="41"/>
      <c r="L53" s="2" t="s">
        <v>141</v>
      </c>
      <c r="M53" s="41" t="s">
        <v>403</v>
      </c>
    </row>
    <row r="54" spans="1:15">
      <c r="A54" s="2" t="s">
        <v>157</v>
      </c>
      <c r="B54" s="32">
        <v>6.5</v>
      </c>
      <c r="C54" s="2" t="s">
        <v>120</v>
      </c>
      <c r="D54" s="32" t="s">
        <v>403</v>
      </c>
      <c r="F54" s="101"/>
      <c r="J54" s="2" t="s">
        <v>300</v>
      </c>
      <c r="K54" s="32" t="s">
        <v>403</v>
      </c>
      <c r="L54" s="2" t="s">
        <v>306</v>
      </c>
      <c r="M54" s="32" t="s">
        <v>403</v>
      </c>
    </row>
    <row r="55" spans="1:15">
      <c r="A55" s="2" t="s">
        <v>198</v>
      </c>
      <c r="B55" s="41" t="s">
        <v>403</v>
      </c>
      <c r="C55" s="2" t="s">
        <v>132</v>
      </c>
      <c r="D55" s="41">
        <v>5.5</v>
      </c>
      <c r="F55" s="101"/>
      <c r="J55" s="2" t="s">
        <v>199</v>
      </c>
      <c r="K55" s="41" t="s">
        <v>403</v>
      </c>
      <c r="L55" s="2" t="s">
        <v>323</v>
      </c>
      <c r="M55" s="41" t="s">
        <v>403</v>
      </c>
    </row>
    <row r="56" spans="1:15">
      <c r="A56" s="2" t="s">
        <v>116</v>
      </c>
      <c r="B56" s="41" t="s">
        <v>403</v>
      </c>
      <c r="C56" s="2" t="s">
        <v>233</v>
      </c>
      <c r="D56" s="41">
        <v>9</v>
      </c>
      <c r="F56" s="101"/>
      <c r="J56" s="2" t="s">
        <v>235</v>
      </c>
      <c r="K56" s="41" t="s">
        <v>403</v>
      </c>
      <c r="L56" s="2" t="s">
        <v>96</v>
      </c>
      <c r="M56" s="41" t="s">
        <v>403</v>
      </c>
    </row>
    <row r="57" spans="1:15">
      <c r="A57" s="2" t="s">
        <v>411</v>
      </c>
      <c r="B57" s="41" t="s">
        <v>403</v>
      </c>
      <c r="C57" s="75" t="s">
        <v>335</v>
      </c>
      <c r="D57" s="76">
        <v>6</v>
      </c>
      <c r="J57" s="2" t="s">
        <v>245</v>
      </c>
      <c r="K57" s="41">
        <v>6</v>
      </c>
      <c r="L57" s="2" t="s">
        <v>199</v>
      </c>
      <c r="M57" s="41" t="s">
        <v>403</v>
      </c>
    </row>
    <row r="58" spans="1:15">
      <c r="A58" s="2" t="s">
        <v>299</v>
      </c>
      <c r="B58" s="41" t="s">
        <v>403</v>
      </c>
      <c r="C58" s="2" t="s">
        <v>126</v>
      </c>
      <c r="D58" s="41">
        <v>8</v>
      </c>
      <c r="J58" s="2" t="s">
        <v>342</v>
      </c>
      <c r="K58" s="41">
        <v>5.5</v>
      </c>
      <c r="L58" s="2" t="s">
        <v>282</v>
      </c>
      <c r="M58" s="41" t="s">
        <v>403</v>
      </c>
    </row>
    <row r="59" spans="1:15" ht="15" thickBot="1">
      <c r="A59" s="36" t="s">
        <v>324</v>
      </c>
      <c r="B59" s="42" t="s">
        <v>403</v>
      </c>
      <c r="C59" s="36"/>
      <c r="D59" s="42"/>
      <c r="J59" s="36"/>
      <c r="K59" s="42"/>
      <c r="L59" s="36" t="s">
        <v>222</v>
      </c>
      <c r="M59" s="42"/>
    </row>
    <row r="60" spans="1:15" ht="15" thickBot="1">
      <c r="A60" s="6"/>
      <c r="B60" s="59"/>
      <c r="C60" s="6"/>
      <c r="D60" s="59"/>
      <c r="J60" s="6"/>
      <c r="K60" s="59"/>
      <c r="L60" s="6"/>
      <c r="M60" s="59"/>
    </row>
    <row r="61" spans="1:15" ht="21" thickBot="1">
      <c r="A61" s="148" t="s">
        <v>56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50"/>
    </row>
    <row r="62" spans="1:15" ht="15" thickBot="1"/>
    <row r="63" spans="1:15" ht="15" thickBot="1">
      <c r="A63" s="25" t="str">
        <f>+TABELLONE!J58</f>
        <v>FLYBEARD</v>
      </c>
      <c r="B63" s="39">
        <f>IF(B76&lt;66,0,IF(B76&lt;70,1,IF(B76&lt;74,2,IF(B76&lt;78,3,IF(B76&lt;82,4,IF(B76&lt;86,5,IF(B76&lt;90,6,IF(B76&lt;94,7,IF(B76&lt;98,8,IF(B76&lt;101,9,10))))))))))</f>
        <v>3</v>
      </c>
      <c r="C63" s="25" t="str">
        <f>+TABELLONE!K58</f>
        <v>SKIACCIAK MOSCA</v>
      </c>
      <c r="D63" s="39">
        <f>IF(D76&lt;66,0,IF(D76&lt;70,1,IF(D76&lt;74,2,IF(D76&lt;78,3,IF(D76&lt;82,4,IF(D76&lt;86,5,IF(D76&lt;90,6,IF(D76&lt;94,7,IF(D76&lt;98,8,IF(D76&lt;101,9,10))))))))))</f>
        <v>1</v>
      </c>
      <c r="F63" s="102"/>
      <c r="J63" s="25" t="str">
        <f>+TABELLONE!J59</f>
        <v>MC TOWN</v>
      </c>
      <c r="K63" s="39">
        <f>IF(K76&lt;66,0,IF(K76&lt;70,1,IF(K76&lt;74,2,IF(K76&lt;78,3,IF(K76&lt;82,4,IF(K76&lt;86,5,IF(K76&lt;90,6,IF(K76&lt;94,7,IF(K76&lt;98,8,IF(K76&lt;101,9,10))))))))))</f>
        <v>4</v>
      </c>
      <c r="L63" s="105" t="str">
        <f>+TABELLONE!K59</f>
        <v>AC NUMBERS</v>
      </c>
      <c r="M63" s="39">
        <f>IF(M76&lt;66,0,IF(M76&lt;70,1,IF(M76&lt;74,2,IF(M76&lt;78,3,IF(M76&lt;82,4,IF(M76&lt;86,5,IF(M76&lt;90,6,IF(M76&lt;94,7,IF(M76&lt;98,8,IF(M76&lt;101,9,10))))))))))</f>
        <v>0</v>
      </c>
    </row>
    <row r="64" spans="1:15">
      <c r="A64" s="8" t="s">
        <v>93</v>
      </c>
      <c r="B64" s="40">
        <v>6</v>
      </c>
      <c r="C64" s="8" t="s">
        <v>262</v>
      </c>
      <c r="D64" s="40">
        <v>6.5</v>
      </c>
      <c r="F64" s="102"/>
      <c r="J64" s="8" t="s">
        <v>140</v>
      </c>
      <c r="K64" s="40">
        <v>6</v>
      </c>
      <c r="L64" s="8" t="s">
        <v>81</v>
      </c>
      <c r="M64" s="40">
        <v>5</v>
      </c>
      <c r="O64" s="102"/>
    </row>
    <row r="65" spans="1:15">
      <c r="A65" s="9" t="s">
        <v>172</v>
      </c>
      <c r="B65" s="41">
        <v>6.5</v>
      </c>
      <c r="C65" s="9" t="s">
        <v>257</v>
      </c>
      <c r="D65" s="41">
        <v>6.5</v>
      </c>
      <c r="F65" s="102"/>
      <c r="J65" s="9" t="s">
        <v>128</v>
      </c>
      <c r="K65" s="41">
        <v>5.5</v>
      </c>
      <c r="L65" s="9" t="s">
        <v>105</v>
      </c>
      <c r="M65" s="41">
        <v>6</v>
      </c>
      <c r="N65" s="20"/>
      <c r="O65" s="102"/>
    </row>
    <row r="66" spans="1:15">
      <c r="A66" s="9" t="s">
        <v>184</v>
      </c>
      <c r="B66" s="41">
        <v>7</v>
      </c>
      <c r="C66" s="73" t="s">
        <v>377</v>
      </c>
      <c r="D66" s="74">
        <v>6</v>
      </c>
      <c r="F66" s="102"/>
      <c r="J66" s="9" t="s">
        <v>139</v>
      </c>
      <c r="K66" s="41">
        <v>6.5</v>
      </c>
      <c r="L66" s="9" t="s">
        <v>137</v>
      </c>
      <c r="M66" s="41">
        <v>6</v>
      </c>
      <c r="N66" s="20"/>
      <c r="O66" s="102"/>
    </row>
    <row r="67" spans="1:15">
      <c r="A67" s="9" t="s">
        <v>121</v>
      </c>
      <c r="B67" s="41">
        <v>6.5</v>
      </c>
      <c r="C67" s="9" t="s">
        <v>190</v>
      </c>
      <c r="D67" s="41">
        <v>5</v>
      </c>
      <c r="F67" s="102"/>
      <c r="J67" s="9" t="s">
        <v>167</v>
      </c>
      <c r="K67" s="41">
        <v>5.5</v>
      </c>
      <c r="L67" s="9" t="s">
        <v>314</v>
      </c>
      <c r="M67" s="41">
        <v>5</v>
      </c>
      <c r="N67" s="20"/>
      <c r="O67" s="102"/>
    </row>
    <row r="68" spans="1:15">
      <c r="A68" s="9" t="s">
        <v>322</v>
      </c>
      <c r="B68" s="32">
        <v>7</v>
      </c>
      <c r="C68" s="9" t="s">
        <v>100</v>
      </c>
      <c r="D68" s="32">
        <v>6.5</v>
      </c>
      <c r="F68" s="102"/>
      <c r="J68" s="9" t="s">
        <v>158</v>
      </c>
      <c r="K68" s="32">
        <v>6</v>
      </c>
      <c r="L68" s="9" t="s">
        <v>194</v>
      </c>
      <c r="M68" s="32">
        <v>6</v>
      </c>
      <c r="N68" s="20"/>
      <c r="O68" s="102"/>
    </row>
    <row r="69" spans="1:15">
      <c r="A69" s="9" t="s">
        <v>92</v>
      </c>
      <c r="B69" s="41">
        <v>6</v>
      </c>
      <c r="C69" s="9" t="s">
        <v>284</v>
      </c>
      <c r="D69" s="41">
        <v>10.5</v>
      </c>
      <c r="F69" s="102"/>
      <c r="J69" s="9" t="s">
        <v>237</v>
      </c>
      <c r="K69" s="41">
        <v>6</v>
      </c>
      <c r="L69" s="73" t="s">
        <v>275</v>
      </c>
      <c r="M69" s="74">
        <v>0</v>
      </c>
      <c r="N69" s="20"/>
      <c r="O69" s="102"/>
    </row>
    <row r="70" spans="1:15">
      <c r="A70" s="9" t="s">
        <v>250</v>
      </c>
      <c r="B70" s="41">
        <v>6.5</v>
      </c>
      <c r="C70" s="9" t="s">
        <v>231</v>
      </c>
      <c r="D70" s="41">
        <v>5</v>
      </c>
      <c r="F70" s="102"/>
      <c r="J70" s="9" t="s">
        <v>246</v>
      </c>
      <c r="K70" s="41">
        <v>13.5</v>
      </c>
      <c r="L70" s="73" t="s">
        <v>101</v>
      </c>
      <c r="M70" s="74">
        <v>0</v>
      </c>
      <c r="N70" s="20"/>
      <c r="O70" s="102"/>
    </row>
    <row r="71" spans="1:15">
      <c r="A71" s="9" t="s">
        <v>164</v>
      </c>
      <c r="B71" s="41">
        <v>6</v>
      </c>
      <c r="C71" s="73" t="s">
        <v>274</v>
      </c>
      <c r="D71" s="74">
        <v>6</v>
      </c>
      <c r="F71" s="102"/>
      <c r="J71" s="9" t="s">
        <v>112</v>
      </c>
      <c r="K71" s="41">
        <v>10</v>
      </c>
      <c r="L71" s="9" t="s">
        <v>256</v>
      </c>
      <c r="M71" s="41">
        <v>6.5</v>
      </c>
      <c r="N71" s="20"/>
      <c r="O71" s="102"/>
    </row>
    <row r="72" spans="1:15">
      <c r="A72" s="9" t="s">
        <v>104</v>
      </c>
      <c r="B72" s="41">
        <v>10.5</v>
      </c>
      <c r="C72" s="9" t="s">
        <v>378</v>
      </c>
      <c r="D72" s="41">
        <v>5</v>
      </c>
      <c r="F72" s="102"/>
      <c r="J72" s="9" t="s">
        <v>71</v>
      </c>
      <c r="K72" s="41">
        <v>5.5</v>
      </c>
      <c r="L72" s="9" t="s">
        <v>78</v>
      </c>
      <c r="M72" s="41">
        <v>6.5</v>
      </c>
      <c r="N72" s="20"/>
      <c r="O72" s="102"/>
    </row>
    <row r="73" spans="1:15">
      <c r="A73" s="9" t="s">
        <v>70</v>
      </c>
      <c r="B73" s="41">
        <v>5.5</v>
      </c>
      <c r="C73" s="9" t="s">
        <v>224</v>
      </c>
      <c r="D73" s="41">
        <v>6.5</v>
      </c>
      <c r="F73" s="102"/>
      <c r="J73" s="9" t="s">
        <v>72</v>
      </c>
      <c r="K73" s="41">
        <v>9.5</v>
      </c>
      <c r="L73" s="9" t="s">
        <v>249</v>
      </c>
      <c r="M73" s="41">
        <v>13</v>
      </c>
      <c r="N73" s="20"/>
      <c r="O73" s="102"/>
    </row>
    <row r="74" spans="1:15" ht="15" thickBot="1">
      <c r="A74" s="10" t="s">
        <v>129</v>
      </c>
      <c r="B74" s="42">
        <v>5.5</v>
      </c>
      <c r="C74" s="10" t="s">
        <v>295</v>
      </c>
      <c r="D74" s="42">
        <v>5</v>
      </c>
      <c r="F74" s="102"/>
      <c r="J74" s="10" t="s">
        <v>75</v>
      </c>
      <c r="K74" s="42">
        <v>6.5</v>
      </c>
      <c r="L74" s="10" t="s">
        <v>118</v>
      </c>
      <c r="M74" s="42">
        <v>9.5</v>
      </c>
      <c r="N74" s="20"/>
      <c r="O74" s="102"/>
    </row>
    <row r="75" spans="1:15" ht="15" thickBot="1">
      <c r="A75" s="103" t="s">
        <v>44</v>
      </c>
      <c r="B75" s="39">
        <v>1</v>
      </c>
      <c r="C75" s="45"/>
      <c r="D75" s="39"/>
      <c r="F75" s="102"/>
      <c r="J75" s="103" t="s">
        <v>44</v>
      </c>
      <c r="K75" s="39">
        <v>1</v>
      </c>
      <c r="L75" s="45"/>
      <c r="M75" s="39"/>
      <c r="N75" s="20"/>
    </row>
    <row r="76" spans="1:15" ht="15" thickBot="1">
      <c r="B76" s="99">
        <f>SUM(B64:B75)</f>
        <v>74</v>
      </c>
      <c r="D76" s="99">
        <f>SUM(D64:D75)</f>
        <v>68.5</v>
      </c>
      <c r="F76" s="102"/>
      <c r="K76" s="99">
        <f>SUM(K64:K75)</f>
        <v>81.5</v>
      </c>
      <c r="M76" s="99">
        <f>SUM(M64:M75)</f>
        <v>63.5</v>
      </c>
      <c r="N76" s="20"/>
    </row>
    <row r="77" spans="1:15" ht="15" thickBot="1">
      <c r="A77" s="34" t="s">
        <v>14</v>
      </c>
      <c r="C77" s="34" t="s">
        <v>14</v>
      </c>
      <c r="F77" s="102"/>
      <c r="J77" s="34" t="s">
        <v>14</v>
      </c>
      <c r="L77" s="34" t="s">
        <v>14</v>
      </c>
      <c r="N77" s="20"/>
    </row>
    <row r="78" spans="1:15">
      <c r="A78" s="1" t="s">
        <v>93</v>
      </c>
      <c r="B78" s="40">
        <v>6</v>
      </c>
      <c r="C78" s="1" t="s">
        <v>262</v>
      </c>
      <c r="D78" s="40">
        <v>6.5</v>
      </c>
      <c r="F78" s="102"/>
      <c r="J78" s="1" t="s">
        <v>140</v>
      </c>
      <c r="K78" s="40">
        <v>6</v>
      </c>
      <c r="L78" s="1" t="s">
        <v>81</v>
      </c>
      <c r="M78" s="40">
        <v>5</v>
      </c>
      <c r="N78" s="20"/>
    </row>
    <row r="79" spans="1:15">
      <c r="A79" s="2" t="s">
        <v>298</v>
      </c>
      <c r="B79" s="32" t="s">
        <v>403</v>
      </c>
      <c r="C79" s="75" t="s">
        <v>169</v>
      </c>
      <c r="D79" s="76">
        <v>6</v>
      </c>
      <c r="F79" s="102"/>
      <c r="J79" s="2" t="s">
        <v>280</v>
      </c>
      <c r="K79" s="32" t="s">
        <v>403</v>
      </c>
      <c r="L79" s="2" t="s">
        <v>154</v>
      </c>
      <c r="M79" s="32">
        <v>6</v>
      </c>
      <c r="N79" s="20"/>
    </row>
    <row r="80" spans="1:15">
      <c r="A80" s="2" t="s">
        <v>307</v>
      </c>
      <c r="B80" s="41">
        <v>4.5</v>
      </c>
      <c r="C80" s="2" t="s">
        <v>304</v>
      </c>
      <c r="D80" s="41">
        <v>5.5</v>
      </c>
      <c r="F80" s="102"/>
      <c r="J80" s="2" t="s">
        <v>401</v>
      </c>
      <c r="K80" s="41" t="s">
        <v>403</v>
      </c>
      <c r="L80" s="2" t="s">
        <v>412</v>
      </c>
      <c r="M80" s="41">
        <v>6</v>
      </c>
      <c r="N80" s="20"/>
    </row>
    <row r="81" spans="1:17">
      <c r="A81" s="2" t="s">
        <v>339</v>
      </c>
      <c r="B81" s="41">
        <v>5</v>
      </c>
      <c r="C81" s="2" t="s">
        <v>303</v>
      </c>
      <c r="D81" s="41">
        <v>6</v>
      </c>
      <c r="F81" s="102"/>
      <c r="J81" s="2" t="s">
        <v>325</v>
      </c>
      <c r="K81" s="41">
        <v>6</v>
      </c>
      <c r="L81" s="2" t="s">
        <v>413</v>
      </c>
      <c r="M81" s="41">
        <v>5</v>
      </c>
      <c r="N81" s="20"/>
    </row>
    <row r="82" spans="1:17">
      <c r="A82" s="2" t="s">
        <v>243</v>
      </c>
      <c r="B82" s="32">
        <v>6</v>
      </c>
      <c r="C82" s="75" t="s">
        <v>297</v>
      </c>
      <c r="D82" s="76">
        <v>6</v>
      </c>
      <c r="F82" s="102"/>
      <c r="J82" s="2" t="s">
        <v>402</v>
      </c>
      <c r="K82" s="32">
        <v>4</v>
      </c>
      <c r="L82" s="2" t="s">
        <v>302</v>
      </c>
      <c r="M82" s="32" t="s">
        <v>403</v>
      </c>
      <c r="N82" s="20"/>
      <c r="Q82" s="6"/>
    </row>
    <row r="83" spans="1:17">
      <c r="A83" s="2" t="s">
        <v>267</v>
      </c>
      <c r="B83" s="41" t="s">
        <v>403</v>
      </c>
      <c r="C83" s="2" t="s">
        <v>409</v>
      </c>
      <c r="D83" s="41">
        <v>7</v>
      </c>
      <c r="F83" s="102"/>
      <c r="J83" s="2" t="s">
        <v>134</v>
      </c>
      <c r="K83" s="41">
        <v>5.5</v>
      </c>
      <c r="L83" s="2" t="s">
        <v>283</v>
      </c>
      <c r="M83" s="41" t="s">
        <v>403</v>
      </c>
      <c r="N83" s="20"/>
      <c r="Q83" s="6"/>
    </row>
    <row r="84" spans="1:17">
      <c r="A84" s="2" t="s">
        <v>73</v>
      </c>
      <c r="B84" s="41">
        <v>10</v>
      </c>
      <c r="C84" s="2" t="s">
        <v>271</v>
      </c>
      <c r="D84" s="41">
        <v>6.5</v>
      </c>
      <c r="F84" s="102"/>
      <c r="J84" s="2" t="s">
        <v>328</v>
      </c>
      <c r="K84" s="41">
        <v>6</v>
      </c>
      <c r="L84" s="2" t="s">
        <v>318</v>
      </c>
      <c r="M84" s="41" t="s">
        <v>403</v>
      </c>
      <c r="N84" s="20"/>
      <c r="Q84" s="6"/>
    </row>
    <row r="85" spans="1:17">
      <c r="A85" s="2" t="s">
        <v>138</v>
      </c>
      <c r="B85" s="41">
        <v>6</v>
      </c>
      <c r="C85" s="2" t="s">
        <v>315</v>
      </c>
      <c r="D85" s="41">
        <v>10</v>
      </c>
      <c r="F85" s="101"/>
      <c r="J85" s="2" t="s">
        <v>254</v>
      </c>
      <c r="K85" s="41" t="s">
        <v>403</v>
      </c>
      <c r="L85" s="2" t="s">
        <v>196</v>
      </c>
      <c r="M85" s="41" t="s">
        <v>403</v>
      </c>
      <c r="N85" s="20"/>
      <c r="Q85" s="6"/>
    </row>
    <row r="86" spans="1:17">
      <c r="A86" s="2" t="s">
        <v>395</v>
      </c>
      <c r="B86" s="41">
        <v>5.5</v>
      </c>
      <c r="C86" s="2" t="s">
        <v>183</v>
      </c>
      <c r="D86" s="41">
        <v>10</v>
      </c>
      <c r="F86" s="101"/>
      <c r="J86" s="2" t="s">
        <v>290</v>
      </c>
      <c r="K86" s="41" t="s">
        <v>403</v>
      </c>
      <c r="L86" s="2" t="s">
        <v>192</v>
      </c>
      <c r="M86" s="41">
        <v>5</v>
      </c>
      <c r="N86" s="20"/>
      <c r="Q86" s="6"/>
    </row>
    <row r="87" spans="1:17" ht="15" thickBot="1">
      <c r="A87" s="36" t="s">
        <v>182</v>
      </c>
      <c r="B87" s="42" t="s">
        <v>403</v>
      </c>
      <c r="C87" s="36"/>
      <c r="D87" s="42"/>
      <c r="F87" s="101"/>
      <c r="G87" s="102"/>
      <c r="J87" s="36" t="s">
        <v>156</v>
      </c>
      <c r="K87" s="42">
        <v>6.5</v>
      </c>
      <c r="L87" s="36" t="s">
        <v>63</v>
      </c>
      <c r="M87" s="42" t="s">
        <v>403</v>
      </c>
      <c r="N87" s="20"/>
      <c r="Q87" s="6"/>
    </row>
    <row r="88" spans="1:17">
      <c r="F88" s="101"/>
      <c r="N88" s="20"/>
      <c r="Q88" s="6"/>
    </row>
    <row r="89" spans="1:17">
      <c r="F89" s="101"/>
      <c r="N89" s="20"/>
      <c r="Q89" s="6"/>
    </row>
    <row r="90" spans="1:17">
      <c r="L90" s="20"/>
      <c r="M90" s="20"/>
    </row>
  </sheetData>
  <sheetProtection algorithmName="SHA-512" hashValue="aNXZmjBIeoahmycAcqoTWmdksI6hP8qsYUjE59DIYD2aCw+v/cjtO0lwK5o34VBRZuLPIGx8FN46uyGx1949WA==" saltValue="sTZ2fkIccA5JFReeBSIWQQ==" spinCount="100000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90"/>
  <sheetViews>
    <sheetView topLeftCell="H40" zoomScale="85" zoomScaleNormal="85" zoomScalePageLayoutView="85" workbookViewId="0">
      <selection activeCell="F5" sqref="F5:G6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48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13" ht="15" thickBot="1"/>
    <row r="5" spans="1:13" ht="15" thickBot="1">
      <c r="A5" s="25" t="str">
        <f>+TABELLONE!J10</f>
        <v>CS RIPOSA</v>
      </c>
      <c r="B5" s="39">
        <f>IF(B18&lt;66,0,IF(B18&lt;70,1,IF(B18&lt;74,2,IF(B18&lt;78,3,IF(B18&lt;82,4,IF(B18&lt;86,5,IF(B18&lt;90,6,IF(B18&lt;94,7,IF(B18&lt;98,8,IF(B18&lt;101,9,10))))))))))</f>
        <v>4</v>
      </c>
      <c r="C5" s="25" t="str">
        <f>+TABELLONE!K10</f>
        <v>BRIGATA GURREN</v>
      </c>
      <c r="D5" s="39">
        <f>IF(D18&lt;66,0,IF(D18&lt;70,1,IF(D18&lt;74,2,IF(D18&lt;78,3,IF(D18&lt;82,4,IF(D18&lt;86,5,IF(D18&lt;90,6,IF(D18&lt;94,7,IF(D18&lt;98,8,IF(D18&lt;101,9,10))))))))))</f>
        <v>1</v>
      </c>
      <c r="F5" s="73"/>
      <c r="G5" s="74"/>
      <c r="J5" s="25" t="str">
        <f>+TABELLONE!J11</f>
        <v>AC DENTI</v>
      </c>
      <c r="K5" s="39">
        <f>IF(K18&lt;66,0,IF(K18&lt;70,1,IF(K18&lt;74,2,IF(K18&lt;78,3,IF(K18&lt;82,4,IF(K18&lt;86,5,IF(K18&lt;90,6,IF(K18&lt;94,7,IF(K18&lt;98,8,IF(K18&lt;101,9,10))))))))))</f>
        <v>4</v>
      </c>
      <c r="L5" s="25" t="str">
        <f>+TABELLONE!K11</f>
        <v>INTERFOGAT</v>
      </c>
      <c r="M5" s="39">
        <f>IF(M18&lt;66,0,IF(M18&lt;70,1,IF(M18&lt;74,2,IF(M18&lt;78,3,IF(M18&lt;82,4,IF(M18&lt;86,5,IF(M18&lt;90,6,IF(M18&lt;94,7,IF(M18&lt;98,8,IF(M18&lt;101,9,10))))))))))</f>
        <v>3</v>
      </c>
    </row>
    <row r="6" spans="1:13">
      <c r="A6" s="8" t="s">
        <v>263</v>
      </c>
      <c r="B6" s="40">
        <v>7.5</v>
      </c>
      <c r="C6" s="8" t="s">
        <v>388</v>
      </c>
      <c r="D6" s="40">
        <v>5</v>
      </c>
      <c r="F6" s="75"/>
      <c r="G6" s="76"/>
      <c r="H6" s="102"/>
      <c r="J6" s="8" t="s">
        <v>144</v>
      </c>
      <c r="K6" s="40">
        <v>2</v>
      </c>
      <c r="L6" s="8" t="s">
        <v>67</v>
      </c>
      <c r="M6" s="40">
        <v>6</v>
      </c>
    </row>
    <row r="7" spans="1:13">
      <c r="A7" s="9" t="s">
        <v>171</v>
      </c>
      <c r="B7" s="41">
        <v>5.5</v>
      </c>
      <c r="C7" s="9" t="s">
        <v>289</v>
      </c>
      <c r="D7" s="41">
        <v>6</v>
      </c>
      <c r="J7" s="9" t="s">
        <v>106</v>
      </c>
      <c r="K7" s="41">
        <v>6</v>
      </c>
      <c r="L7" s="9" t="s">
        <v>188</v>
      </c>
      <c r="M7" s="41">
        <v>5.5</v>
      </c>
    </row>
    <row r="8" spans="1:13">
      <c r="A8" s="9" t="s">
        <v>268</v>
      </c>
      <c r="B8" s="41">
        <v>5</v>
      </c>
      <c r="C8" s="9" t="s">
        <v>236</v>
      </c>
      <c r="D8" s="41">
        <v>6</v>
      </c>
      <c r="F8" s="102" t="s">
        <v>195</v>
      </c>
      <c r="H8" s="102"/>
      <c r="J8" s="9" t="s">
        <v>113</v>
      </c>
      <c r="K8" s="41">
        <v>5.5</v>
      </c>
      <c r="L8" s="9" t="s">
        <v>285</v>
      </c>
      <c r="M8" s="41">
        <v>5.5</v>
      </c>
    </row>
    <row r="9" spans="1:13">
      <c r="A9" s="73" t="s">
        <v>399</v>
      </c>
      <c r="B9" s="74">
        <v>6</v>
      </c>
      <c r="C9" s="9" t="s">
        <v>191</v>
      </c>
      <c r="D9" s="41">
        <v>6.5</v>
      </c>
      <c r="F9" s="102" t="s">
        <v>431</v>
      </c>
      <c r="H9" s="102"/>
      <c r="J9" s="9" t="s">
        <v>143</v>
      </c>
      <c r="K9" s="41">
        <v>6</v>
      </c>
      <c r="L9" s="9" t="s">
        <v>273</v>
      </c>
      <c r="M9" s="41">
        <v>5.5</v>
      </c>
    </row>
    <row r="10" spans="1:13">
      <c r="A10" s="9" t="s">
        <v>241</v>
      </c>
      <c r="B10" s="32">
        <v>5.5</v>
      </c>
      <c r="C10" s="9" t="s">
        <v>86</v>
      </c>
      <c r="D10" s="32">
        <v>5.5</v>
      </c>
      <c r="F10" s="102" t="s">
        <v>432</v>
      </c>
      <c r="H10" s="102"/>
      <c r="J10" s="9" t="s">
        <v>226</v>
      </c>
      <c r="K10" s="32">
        <v>10</v>
      </c>
      <c r="L10" s="9" t="s">
        <v>193</v>
      </c>
      <c r="M10" s="32">
        <v>6</v>
      </c>
    </row>
    <row r="11" spans="1:13">
      <c r="A11" s="9" t="s">
        <v>97</v>
      </c>
      <c r="B11" s="41">
        <v>6.5</v>
      </c>
      <c r="C11" s="9" t="s">
        <v>111</v>
      </c>
      <c r="D11" s="41">
        <v>6</v>
      </c>
      <c r="F11" s="102" t="s">
        <v>433</v>
      </c>
      <c r="H11" s="102"/>
      <c r="J11" s="9" t="s">
        <v>90</v>
      </c>
      <c r="K11" s="41">
        <v>6.5</v>
      </c>
      <c r="L11" s="9" t="s">
        <v>150</v>
      </c>
      <c r="M11" s="41">
        <v>6</v>
      </c>
    </row>
    <row r="12" spans="1:13">
      <c r="A12" s="9" t="s">
        <v>239</v>
      </c>
      <c r="B12" s="41">
        <v>10</v>
      </c>
      <c r="C12" s="9" t="s">
        <v>151</v>
      </c>
      <c r="D12" s="41">
        <v>6</v>
      </c>
      <c r="F12" s="102" t="s">
        <v>434</v>
      </c>
      <c r="H12" s="102"/>
      <c r="J12" s="9" t="s">
        <v>249</v>
      </c>
      <c r="K12" s="41">
        <v>6</v>
      </c>
      <c r="L12" s="9" t="s">
        <v>79</v>
      </c>
      <c r="M12" s="41">
        <v>5</v>
      </c>
    </row>
    <row r="13" spans="1:13">
      <c r="A13" s="9" t="s">
        <v>400</v>
      </c>
      <c r="B13" s="41">
        <v>6</v>
      </c>
      <c r="C13" s="9" t="s">
        <v>247</v>
      </c>
      <c r="D13" s="41">
        <v>6</v>
      </c>
      <c r="F13" s="102" t="s">
        <v>435</v>
      </c>
      <c r="H13" s="102"/>
      <c r="J13" s="9" t="s">
        <v>277</v>
      </c>
      <c r="K13" s="41">
        <v>10</v>
      </c>
      <c r="L13" s="9" t="s">
        <v>74</v>
      </c>
      <c r="M13" s="41">
        <v>8</v>
      </c>
    </row>
    <row r="14" spans="1:13">
      <c r="A14" s="9" t="s">
        <v>64</v>
      </c>
      <c r="B14" s="41">
        <v>10</v>
      </c>
      <c r="C14" s="9" t="s">
        <v>220</v>
      </c>
      <c r="D14" s="41">
        <v>9.5</v>
      </c>
      <c r="F14" s="102" t="s">
        <v>436</v>
      </c>
      <c r="H14" s="102"/>
      <c r="J14" s="9" t="s">
        <v>66</v>
      </c>
      <c r="K14" s="41">
        <v>8</v>
      </c>
      <c r="L14" s="9" t="s">
        <v>62</v>
      </c>
      <c r="M14" s="41">
        <v>8</v>
      </c>
    </row>
    <row r="15" spans="1:13">
      <c r="A15" s="9" t="s">
        <v>252</v>
      </c>
      <c r="B15" s="41">
        <v>5</v>
      </c>
      <c r="C15" s="9" t="s">
        <v>65</v>
      </c>
      <c r="D15" s="41">
        <v>6.5</v>
      </c>
      <c r="F15" s="102" t="s">
        <v>437</v>
      </c>
      <c r="H15" s="102"/>
      <c r="J15" s="9" t="s">
        <v>103</v>
      </c>
      <c r="K15" s="41">
        <v>6</v>
      </c>
      <c r="L15" s="9" t="s">
        <v>108</v>
      </c>
      <c r="M15" s="41">
        <v>9.5</v>
      </c>
    </row>
    <row r="16" spans="1:13" ht="15" thickBot="1">
      <c r="A16" s="10" t="s">
        <v>88</v>
      </c>
      <c r="B16" s="42">
        <v>11</v>
      </c>
      <c r="C16" s="10" t="s">
        <v>309</v>
      </c>
      <c r="D16" s="42">
        <v>6.5</v>
      </c>
      <c r="F16" s="102" t="s">
        <v>438</v>
      </c>
      <c r="H16" s="102"/>
      <c r="J16" s="10" t="s">
        <v>82</v>
      </c>
      <c r="K16" s="42">
        <v>13</v>
      </c>
      <c r="L16" s="10" t="s">
        <v>253</v>
      </c>
      <c r="M16" s="42">
        <v>9</v>
      </c>
    </row>
    <row r="17" spans="1:13" ht="15" thickBot="1">
      <c r="A17" s="103" t="s">
        <v>44</v>
      </c>
      <c r="B17" s="39">
        <v>1</v>
      </c>
      <c r="C17" s="45"/>
      <c r="D17" s="39"/>
      <c r="F17" s="102" t="s">
        <v>439</v>
      </c>
      <c r="H17" s="102"/>
      <c r="J17" s="103" t="s">
        <v>44</v>
      </c>
      <c r="K17" s="39">
        <v>1</v>
      </c>
      <c r="L17" s="45"/>
      <c r="M17" s="39"/>
    </row>
    <row r="18" spans="1:13" ht="15" thickBot="1">
      <c r="B18" s="99">
        <f>SUM(B6:B17)</f>
        <v>79</v>
      </c>
      <c r="D18" s="99">
        <f>SUM(D6:D17)</f>
        <v>69.5</v>
      </c>
      <c r="F18" s="102" t="s">
        <v>440</v>
      </c>
      <c r="H18" s="102"/>
      <c r="K18" s="99">
        <f>SUM(K6:K17)</f>
        <v>80</v>
      </c>
      <c r="M18" s="99">
        <f>SUM(M6:M17)</f>
        <v>74</v>
      </c>
    </row>
    <row r="19" spans="1:13" ht="15" thickBot="1">
      <c r="A19" s="34" t="s">
        <v>14</v>
      </c>
      <c r="C19" s="34" t="s">
        <v>14</v>
      </c>
      <c r="F19" s="102" t="s">
        <v>441</v>
      </c>
      <c r="J19" s="34" t="s">
        <v>14</v>
      </c>
      <c r="L19" s="34" t="s">
        <v>14</v>
      </c>
    </row>
    <row r="20" spans="1:13">
      <c r="A20" s="1" t="s">
        <v>263</v>
      </c>
      <c r="B20" s="40">
        <v>7.5</v>
      </c>
      <c r="C20" s="1" t="s">
        <v>388</v>
      </c>
      <c r="D20" s="40">
        <v>5</v>
      </c>
      <c r="F20" s="102" t="s">
        <v>442</v>
      </c>
      <c r="J20" s="1" t="s">
        <v>144</v>
      </c>
      <c r="K20" s="40">
        <v>2</v>
      </c>
      <c r="L20" s="1" t="s">
        <v>67</v>
      </c>
      <c r="M20" s="40">
        <v>6</v>
      </c>
    </row>
    <row r="21" spans="1:13">
      <c r="A21" s="75" t="s">
        <v>166</v>
      </c>
      <c r="B21" s="76">
        <v>6</v>
      </c>
      <c r="C21" s="2" t="s">
        <v>264</v>
      </c>
      <c r="D21" s="32">
        <v>5.5</v>
      </c>
      <c r="F21" s="102"/>
      <c r="H21" s="102"/>
      <c r="J21" s="2" t="s">
        <v>305</v>
      </c>
      <c r="K21" s="32">
        <v>5</v>
      </c>
      <c r="L21" s="2" t="s">
        <v>159</v>
      </c>
      <c r="M21" s="32">
        <v>6</v>
      </c>
    </row>
    <row r="22" spans="1:13">
      <c r="A22" s="2" t="s">
        <v>313</v>
      </c>
      <c r="B22" s="41">
        <v>6</v>
      </c>
      <c r="C22" s="2" t="s">
        <v>149</v>
      </c>
      <c r="D22" s="41">
        <v>5</v>
      </c>
      <c r="F22" s="102"/>
      <c r="H22" s="102"/>
      <c r="J22" s="2" t="s">
        <v>312</v>
      </c>
      <c r="K22" s="41">
        <v>6</v>
      </c>
      <c r="L22" s="2" t="s">
        <v>337</v>
      </c>
      <c r="M22" s="41">
        <v>6</v>
      </c>
    </row>
    <row r="23" spans="1:13">
      <c r="A23" s="2" t="s">
        <v>123</v>
      </c>
      <c r="B23" s="41">
        <v>5.5</v>
      </c>
      <c r="C23" s="2" t="s">
        <v>389</v>
      </c>
      <c r="D23" s="41" t="s">
        <v>403</v>
      </c>
      <c r="F23" s="102"/>
      <c r="H23" s="102"/>
      <c r="J23" s="2" t="s">
        <v>332</v>
      </c>
      <c r="K23" s="41">
        <v>5.5</v>
      </c>
      <c r="L23" s="2" t="s">
        <v>260</v>
      </c>
      <c r="M23" s="41">
        <v>6</v>
      </c>
    </row>
    <row r="24" spans="1:13">
      <c r="A24" s="2" t="s">
        <v>47</v>
      </c>
      <c r="B24" s="32">
        <v>7</v>
      </c>
      <c r="C24" s="2" t="s">
        <v>206</v>
      </c>
      <c r="D24" s="32" t="s">
        <v>403</v>
      </c>
      <c r="F24" s="102"/>
      <c r="H24" s="102"/>
      <c r="J24" s="2" t="s">
        <v>185</v>
      </c>
      <c r="K24" s="32">
        <v>9.5</v>
      </c>
      <c r="L24" s="2" t="s">
        <v>272</v>
      </c>
      <c r="M24" s="32">
        <v>6.5</v>
      </c>
    </row>
    <row r="25" spans="1:13">
      <c r="A25" s="2" t="s">
        <v>294</v>
      </c>
      <c r="B25" s="41">
        <v>6.5</v>
      </c>
      <c r="C25" s="2" t="s">
        <v>301</v>
      </c>
      <c r="D25" s="41" t="s">
        <v>403</v>
      </c>
      <c r="F25" s="102"/>
      <c r="H25" s="102"/>
      <c r="J25" s="2" t="s">
        <v>114</v>
      </c>
      <c r="K25" s="41" t="s">
        <v>403</v>
      </c>
      <c r="L25" s="2" t="s">
        <v>317</v>
      </c>
      <c r="M25" s="41" t="s">
        <v>403</v>
      </c>
    </row>
    <row r="26" spans="1:13">
      <c r="A26" s="2" t="s">
        <v>338</v>
      </c>
      <c r="B26" s="41">
        <v>4.5</v>
      </c>
      <c r="C26" s="2" t="s">
        <v>327</v>
      </c>
      <c r="D26" s="41">
        <v>4.5</v>
      </c>
      <c r="F26" s="102"/>
      <c r="H26" s="102"/>
      <c r="J26" s="2" t="s">
        <v>387</v>
      </c>
      <c r="K26" s="41">
        <v>6.5</v>
      </c>
      <c r="L26" s="2" t="s">
        <v>261</v>
      </c>
      <c r="M26" s="41">
        <v>5.5</v>
      </c>
    </row>
    <row r="27" spans="1:13">
      <c r="A27" s="2" t="s">
        <v>80</v>
      </c>
      <c r="B27" s="41">
        <v>5.5</v>
      </c>
      <c r="C27" s="2" t="s">
        <v>281</v>
      </c>
      <c r="D27" s="41">
        <v>9.5</v>
      </c>
      <c r="F27" s="102"/>
      <c r="H27" s="102"/>
      <c r="J27" s="2" t="s">
        <v>320</v>
      </c>
      <c r="K27" s="41" t="s">
        <v>403</v>
      </c>
      <c r="L27" s="2" t="s">
        <v>225</v>
      </c>
      <c r="M27" s="41">
        <v>9</v>
      </c>
    </row>
    <row r="28" spans="1:13">
      <c r="A28" s="2" t="s">
        <v>230</v>
      </c>
      <c r="B28" s="41" t="s">
        <v>403</v>
      </c>
      <c r="C28" s="2" t="s">
        <v>392</v>
      </c>
      <c r="D28" s="41">
        <v>5.5</v>
      </c>
      <c r="F28" s="102"/>
      <c r="H28" s="102"/>
      <c r="J28" s="2" t="s">
        <v>131</v>
      </c>
      <c r="K28" s="41" t="s">
        <v>403</v>
      </c>
      <c r="L28" s="2" t="s">
        <v>197</v>
      </c>
      <c r="M28" s="41" t="s">
        <v>403</v>
      </c>
    </row>
    <row r="29" spans="1:13" ht="15" thickBot="1">
      <c r="A29" s="36" t="s">
        <v>319</v>
      </c>
      <c r="B29" s="42">
        <v>6</v>
      </c>
      <c r="C29" s="36" t="s">
        <v>205</v>
      </c>
      <c r="D29" s="42">
        <v>5.5</v>
      </c>
      <c r="F29" s="102"/>
      <c r="H29" s="102"/>
      <c r="J29" s="36" t="s">
        <v>223</v>
      </c>
      <c r="K29" s="42" t="s">
        <v>403</v>
      </c>
      <c r="L29" s="36" t="s">
        <v>316</v>
      </c>
      <c r="M29" s="42" t="s">
        <v>403</v>
      </c>
    </row>
    <row r="30" spans="1:13" ht="15">
      <c r="A30" s="31"/>
      <c r="H30" s="102"/>
    </row>
    <row r="32" spans="1:13" ht="15" thickBot="1"/>
    <row r="33" spans="1:15" ht="21" thickBot="1">
      <c r="A33" s="148" t="s">
        <v>13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5" ht="15" thickBot="1"/>
    <row r="35" spans="1:15" ht="15" thickBot="1">
      <c r="A35" s="25" t="str">
        <f>+TABELLONE!J36</f>
        <v>EVRIBADI</v>
      </c>
      <c r="B35" s="39">
        <f>IF(B48&lt;66,0,IF(B48&lt;70,1,IF(B48&lt;74,2,IF(B48&lt;78,3,IF(B48&lt;82,4,IF(B48&lt;86,5,IF(B48&lt;90,6,IF(B48&lt;94,7,IF(B48&lt;98,8,IF(B48&lt;101,9,10))))))))))</f>
        <v>3</v>
      </c>
      <c r="C35" s="44" t="str">
        <f>+TABELLONE!K36</f>
        <v>MARCELLONA</v>
      </c>
      <c r="D35" s="39">
        <f>IF(D48&lt;66,0,IF(D48&lt;70,1,IF(D48&lt;74,2,IF(D48&lt;78,3,IF(D48&lt;82,4,IF(D48&lt;86,5,IF(D48&lt;90,6,IF(D48&lt;94,7,IF(D48&lt;98,8,IF(D48&lt;101,9,10))))))))))</f>
        <v>1</v>
      </c>
      <c r="J35" s="25" t="str">
        <f>+TABELLONE!J37</f>
        <v>AC CONTE</v>
      </c>
      <c r="K35" s="39">
        <f>IF(K48&lt;66,0,IF(K48&lt;70,1,IF(K48&lt;74,2,IF(K48&lt;78,3,IF(K48&lt;82,4,IF(K48&lt;86,5,IF(K48&lt;90,6,IF(K48&lt;94,7,IF(K48&lt;98,8,IF(K48&lt;101,9,10))))))))))</f>
        <v>1</v>
      </c>
      <c r="L35" s="44" t="str">
        <f>+TABELLONE!K37</f>
        <v>SCARSENAL</v>
      </c>
      <c r="M35" s="39">
        <f>IF(M48&lt;66,0,IF(M48&lt;70,1,IF(M48&lt;74,2,IF(M48&lt;78,3,IF(M48&lt;82,4,IF(M48&lt;86,5,IF(M48&lt;90,6,IF(M48&lt;94,7,IF(M48&lt;98,8,IF(M48&lt;101,9,10))))))))))</f>
        <v>0</v>
      </c>
    </row>
    <row r="36" spans="1:15">
      <c r="A36" s="8" t="s">
        <v>174</v>
      </c>
      <c r="B36" s="40">
        <v>6</v>
      </c>
      <c r="C36" s="8" t="s">
        <v>255</v>
      </c>
      <c r="D36" s="40">
        <v>2</v>
      </c>
      <c r="F36" s="102"/>
      <c r="J36" s="8" t="s">
        <v>89</v>
      </c>
      <c r="K36" s="40">
        <v>5</v>
      </c>
      <c r="L36" s="8" t="s">
        <v>84</v>
      </c>
      <c r="M36" s="40">
        <v>5</v>
      </c>
      <c r="O36" s="102"/>
    </row>
    <row r="37" spans="1:15">
      <c r="A37" s="9" t="s">
        <v>148</v>
      </c>
      <c r="B37" s="41">
        <v>6</v>
      </c>
      <c r="C37" s="9" t="s">
        <v>180</v>
      </c>
      <c r="D37" s="41">
        <v>6</v>
      </c>
      <c r="F37" s="102"/>
      <c r="J37" s="9" t="s">
        <v>162</v>
      </c>
      <c r="K37" s="41">
        <v>5.5</v>
      </c>
      <c r="L37" s="9" t="s">
        <v>142</v>
      </c>
      <c r="M37" s="41">
        <v>5</v>
      </c>
      <c r="O37" s="102"/>
    </row>
    <row r="38" spans="1:15">
      <c r="A38" s="9" t="s">
        <v>276</v>
      </c>
      <c r="B38" s="41">
        <v>9.5</v>
      </c>
      <c r="C38" s="9" t="s">
        <v>145</v>
      </c>
      <c r="D38" s="41">
        <v>6</v>
      </c>
      <c r="F38" s="102"/>
      <c r="J38" s="9" t="s">
        <v>122</v>
      </c>
      <c r="K38" s="41">
        <v>5.5</v>
      </c>
      <c r="L38" s="73" t="s">
        <v>407</v>
      </c>
      <c r="M38" s="74">
        <v>6</v>
      </c>
      <c r="O38" s="102"/>
    </row>
    <row r="39" spans="1:15">
      <c r="A39" s="9" t="s">
        <v>146</v>
      </c>
      <c r="B39" s="41">
        <v>6.5</v>
      </c>
      <c r="C39" s="73" t="s">
        <v>155</v>
      </c>
      <c r="D39" s="74">
        <v>6</v>
      </c>
      <c r="F39" s="102"/>
      <c r="J39" s="73" t="s">
        <v>258</v>
      </c>
      <c r="K39" s="74">
        <v>6</v>
      </c>
      <c r="L39" s="9" t="s">
        <v>310</v>
      </c>
      <c r="M39" s="41">
        <v>5</v>
      </c>
      <c r="O39" s="102"/>
    </row>
    <row r="40" spans="1:15">
      <c r="A40" s="9" t="s">
        <v>288</v>
      </c>
      <c r="B40" s="32">
        <v>6</v>
      </c>
      <c r="C40" s="9" t="s">
        <v>227</v>
      </c>
      <c r="D40" s="32">
        <v>5</v>
      </c>
      <c r="F40" s="102"/>
      <c r="J40" s="73" t="s">
        <v>83</v>
      </c>
      <c r="K40" s="74">
        <v>7</v>
      </c>
      <c r="L40" s="9" t="s">
        <v>429</v>
      </c>
      <c r="M40" s="32">
        <v>6</v>
      </c>
      <c r="O40" s="102"/>
    </row>
    <row r="41" spans="1:15">
      <c r="A41" s="9" t="s">
        <v>165</v>
      </c>
      <c r="B41" s="41">
        <v>5</v>
      </c>
      <c r="C41" s="9" t="s">
        <v>396</v>
      </c>
      <c r="D41" s="41">
        <v>5.5</v>
      </c>
      <c r="F41" s="102"/>
      <c r="J41" s="9" t="s">
        <v>200</v>
      </c>
      <c r="K41" s="41">
        <v>10</v>
      </c>
      <c r="L41" s="9" t="s">
        <v>189</v>
      </c>
      <c r="M41" s="41">
        <v>4.5</v>
      </c>
      <c r="O41" s="102"/>
    </row>
    <row r="42" spans="1:15">
      <c r="A42" s="9" t="s">
        <v>102</v>
      </c>
      <c r="B42" s="41">
        <v>6</v>
      </c>
      <c r="C42" s="9" t="s">
        <v>397</v>
      </c>
      <c r="D42" s="41">
        <v>9.5</v>
      </c>
      <c r="F42" s="102"/>
      <c r="J42" s="9" t="s">
        <v>233</v>
      </c>
      <c r="K42" s="41">
        <v>10</v>
      </c>
      <c r="L42" s="9" t="s">
        <v>229</v>
      </c>
      <c r="M42" s="41">
        <v>8</v>
      </c>
      <c r="O42" s="102"/>
    </row>
    <row r="43" spans="1:15">
      <c r="A43" s="9" t="s">
        <v>228</v>
      </c>
      <c r="B43" s="41">
        <v>5.5</v>
      </c>
      <c r="C43" s="9" t="s">
        <v>385</v>
      </c>
      <c r="D43" s="41">
        <v>6.5</v>
      </c>
      <c r="F43" s="102"/>
      <c r="J43" s="73" t="s">
        <v>120</v>
      </c>
      <c r="K43" s="74">
        <v>0</v>
      </c>
      <c r="L43" s="9" t="s">
        <v>235</v>
      </c>
      <c r="M43" s="41">
        <v>5.5</v>
      </c>
      <c r="O43" s="102"/>
    </row>
    <row r="44" spans="1:15">
      <c r="A44" s="9" t="s">
        <v>380</v>
      </c>
      <c r="B44" s="41">
        <v>7.5</v>
      </c>
      <c r="C44" s="9" t="s">
        <v>124</v>
      </c>
      <c r="D44" s="41">
        <v>10</v>
      </c>
      <c r="F44" s="102"/>
      <c r="J44" s="9" t="s">
        <v>217</v>
      </c>
      <c r="K44" s="41">
        <v>6.5</v>
      </c>
      <c r="L44" s="9" t="s">
        <v>68</v>
      </c>
      <c r="M44" s="41">
        <v>10</v>
      </c>
      <c r="O44" s="102"/>
    </row>
    <row r="45" spans="1:15">
      <c r="A45" s="9" t="s">
        <v>221</v>
      </c>
      <c r="B45" s="41">
        <v>6.5</v>
      </c>
      <c r="C45" s="9" t="s">
        <v>69</v>
      </c>
      <c r="D45" s="41">
        <v>6.5</v>
      </c>
      <c r="F45" s="102"/>
      <c r="J45" s="9" t="s">
        <v>127</v>
      </c>
      <c r="K45" s="41">
        <v>5.5</v>
      </c>
      <c r="L45" s="9" t="s">
        <v>342</v>
      </c>
      <c r="M45" s="41">
        <v>4</v>
      </c>
      <c r="O45" s="102"/>
    </row>
    <row r="46" spans="1:15" ht="15" thickBot="1">
      <c r="A46" s="10" t="s">
        <v>77</v>
      </c>
      <c r="B46" s="42">
        <v>9</v>
      </c>
      <c r="C46" s="10" t="s">
        <v>199</v>
      </c>
      <c r="D46" s="42">
        <v>5.5</v>
      </c>
      <c r="F46" s="102"/>
      <c r="J46" s="73" t="s">
        <v>85</v>
      </c>
      <c r="K46" s="74">
        <v>6</v>
      </c>
      <c r="L46" s="10" t="s">
        <v>245</v>
      </c>
      <c r="M46" s="42">
        <v>1.5</v>
      </c>
      <c r="O46" s="102"/>
    </row>
    <row r="47" spans="1:15" ht="15" thickBot="1">
      <c r="A47" s="103" t="s">
        <v>44</v>
      </c>
      <c r="B47" s="39">
        <v>1</v>
      </c>
      <c r="C47" s="45"/>
      <c r="D47" s="39"/>
      <c r="J47" s="103"/>
      <c r="K47" s="39">
        <v>1</v>
      </c>
      <c r="L47" s="45"/>
      <c r="M47" s="39"/>
      <c r="O47" s="102"/>
    </row>
    <row r="48" spans="1:15" ht="15" thickBot="1">
      <c r="B48" s="99">
        <f>SUM(B36:B47)</f>
        <v>74.5</v>
      </c>
      <c r="D48" s="99">
        <f>SUM(D36:D47)</f>
        <v>68.5</v>
      </c>
      <c r="K48" s="99">
        <f>SUM(K36:K47)</f>
        <v>68</v>
      </c>
      <c r="M48" s="99">
        <f>SUM(M36:M47)</f>
        <v>60.5</v>
      </c>
      <c r="O48" s="102"/>
    </row>
    <row r="49" spans="1:15" ht="15" thickBot="1">
      <c r="A49" s="34" t="s">
        <v>14</v>
      </c>
      <c r="C49" s="34" t="s">
        <v>14</v>
      </c>
      <c r="J49" s="34"/>
      <c r="L49" s="34" t="s">
        <v>14</v>
      </c>
      <c r="O49" s="102"/>
    </row>
    <row r="50" spans="1:15">
      <c r="A50" s="1" t="s">
        <v>174</v>
      </c>
      <c r="B50" s="40">
        <v>6</v>
      </c>
      <c r="C50" s="1" t="s">
        <v>255</v>
      </c>
      <c r="D50" s="40">
        <v>2</v>
      </c>
      <c r="J50" s="1" t="s">
        <v>89</v>
      </c>
      <c r="K50" s="40">
        <v>5</v>
      </c>
      <c r="L50" s="1" t="s">
        <v>84</v>
      </c>
      <c r="M50" s="40">
        <v>5</v>
      </c>
      <c r="O50" s="102"/>
    </row>
    <row r="51" spans="1:15">
      <c r="A51" s="2" t="s">
        <v>291</v>
      </c>
      <c r="B51" s="32">
        <v>5.5</v>
      </c>
      <c r="C51" s="75" t="s">
        <v>293</v>
      </c>
      <c r="D51" s="76">
        <v>6</v>
      </c>
      <c r="J51" s="2" t="s">
        <v>331</v>
      </c>
      <c r="K51" s="32" t="s">
        <v>403</v>
      </c>
      <c r="L51" s="75" t="s">
        <v>384</v>
      </c>
      <c r="M51" s="76">
        <v>6</v>
      </c>
      <c r="O51" s="102"/>
    </row>
    <row r="52" spans="1:15">
      <c r="A52" s="2" t="s">
        <v>135</v>
      </c>
      <c r="B52" s="41">
        <v>4</v>
      </c>
      <c r="C52" s="2" t="s">
        <v>340</v>
      </c>
      <c r="D52" s="41">
        <v>6</v>
      </c>
      <c r="J52" s="75" t="s">
        <v>259</v>
      </c>
      <c r="K52" s="76">
        <v>6</v>
      </c>
      <c r="L52" s="2" t="s">
        <v>292</v>
      </c>
      <c r="M52" s="41">
        <v>5</v>
      </c>
      <c r="O52" s="102"/>
    </row>
    <row r="53" spans="1:15">
      <c r="A53" s="2" t="s">
        <v>329</v>
      </c>
      <c r="B53" s="41">
        <v>6.5</v>
      </c>
      <c r="C53" s="2" t="s">
        <v>266</v>
      </c>
      <c r="D53" s="41" t="s">
        <v>403</v>
      </c>
      <c r="J53" s="2" t="s">
        <v>269</v>
      </c>
      <c r="K53" s="41">
        <v>5.5</v>
      </c>
      <c r="L53" s="2" t="s">
        <v>161</v>
      </c>
      <c r="M53" s="41" t="s">
        <v>403</v>
      </c>
      <c r="O53" s="102"/>
    </row>
    <row r="54" spans="1:15">
      <c r="A54" s="2" t="s">
        <v>198</v>
      </c>
      <c r="B54" s="32">
        <v>7</v>
      </c>
      <c r="C54" s="2" t="s">
        <v>306</v>
      </c>
      <c r="D54" s="32" t="s">
        <v>403</v>
      </c>
      <c r="J54" s="2" t="s">
        <v>321</v>
      </c>
      <c r="K54" s="32" t="s">
        <v>403</v>
      </c>
      <c r="L54" s="2" t="s">
        <v>160</v>
      </c>
      <c r="M54" s="32">
        <v>5</v>
      </c>
      <c r="O54" s="102"/>
    </row>
    <row r="55" spans="1:15">
      <c r="A55" s="2" t="s">
        <v>157</v>
      </c>
      <c r="B55" s="41">
        <v>10</v>
      </c>
      <c r="C55" s="2" t="s">
        <v>323</v>
      </c>
      <c r="D55" s="41">
        <v>6</v>
      </c>
      <c r="J55" s="75" t="s">
        <v>248</v>
      </c>
      <c r="K55" s="76">
        <v>7</v>
      </c>
      <c r="L55" s="2" t="s">
        <v>300</v>
      </c>
      <c r="M55" s="41" t="s">
        <v>403</v>
      </c>
      <c r="O55" s="102"/>
    </row>
    <row r="56" spans="1:15">
      <c r="A56" s="2" t="s">
        <v>116</v>
      </c>
      <c r="B56" s="41" t="s">
        <v>403</v>
      </c>
      <c r="C56" s="2" t="s">
        <v>96</v>
      </c>
      <c r="D56" s="41" t="s">
        <v>403</v>
      </c>
      <c r="J56" s="2" t="s">
        <v>242</v>
      </c>
      <c r="K56" s="41" t="s">
        <v>403</v>
      </c>
      <c r="L56" s="2" t="s">
        <v>199</v>
      </c>
      <c r="M56" s="41" t="s">
        <v>403</v>
      </c>
      <c r="O56" s="102"/>
    </row>
    <row r="57" spans="1:15">
      <c r="A57" s="2" t="s">
        <v>381</v>
      </c>
      <c r="B57" s="41" t="s">
        <v>403</v>
      </c>
      <c r="C57" s="2" t="s">
        <v>311</v>
      </c>
      <c r="D57" s="41">
        <v>5</v>
      </c>
      <c r="J57" s="75" t="s">
        <v>126</v>
      </c>
      <c r="K57" s="76">
        <v>6</v>
      </c>
      <c r="L57" s="2" t="s">
        <v>117</v>
      </c>
      <c r="M57" s="41">
        <v>6</v>
      </c>
      <c r="O57" s="102"/>
    </row>
    <row r="58" spans="1:15">
      <c r="A58" s="2" t="s">
        <v>299</v>
      </c>
      <c r="B58" s="41" t="s">
        <v>403</v>
      </c>
      <c r="C58" s="2" t="s">
        <v>282</v>
      </c>
      <c r="D58" s="41" t="s">
        <v>403</v>
      </c>
      <c r="J58" s="2" t="s">
        <v>335</v>
      </c>
      <c r="K58" s="41">
        <v>9</v>
      </c>
      <c r="L58" s="2" t="s">
        <v>91</v>
      </c>
      <c r="M58" s="41">
        <v>6</v>
      </c>
    </row>
    <row r="59" spans="1:15" ht="15" thickBot="1">
      <c r="A59" s="36" t="s">
        <v>324</v>
      </c>
      <c r="B59" s="42" t="s">
        <v>403</v>
      </c>
      <c r="C59" s="36" t="s">
        <v>222</v>
      </c>
      <c r="D59" s="42" t="s">
        <v>403</v>
      </c>
      <c r="J59" s="36" t="s">
        <v>87</v>
      </c>
      <c r="K59" s="42" t="s">
        <v>403</v>
      </c>
      <c r="L59" s="36" t="s">
        <v>430</v>
      </c>
      <c r="M59" s="42">
        <v>8</v>
      </c>
    </row>
    <row r="60" spans="1:15" ht="15" thickBot="1">
      <c r="A60" s="6"/>
      <c r="B60" s="59"/>
      <c r="C60" s="6"/>
      <c r="D60" s="59"/>
      <c r="J60" s="6"/>
      <c r="K60" s="59"/>
      <c r="L60" s="6"/>
      <c r="M60" s="59"/>
    </row>
    <row r="61" spans="1:15" ht="21" thickBot="1">
      <c r="A61" s="148" t="s">
        <v>56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50"/>
    </row>
    <row r="62" spans="1:15" ht="15" thickBot="1"/>
    <row r="63" spans="1:15" ht="15" thickBot="1">
      <c r="A63" s="25" t="str">
        <f>+TABELLONE!J62</f>
        <v>FLYBEARD</v>
      </c>
      <c r="B63" s="39">
        <f>IF(B76&lt;66,0,IF(B76&lt;70,1,IF(B76&lt;74,2,IF(B76&lt;78,3,IF(B76&lt;82,4,IF(B76&lt;86,5,IF(B76&lt;90,6,IF(B76&lt;94,7,IF(B76&lt;98,8,IF(B76&lt;101,9,10))))))))))</f>
        <v>4</v>
      </c>
      <c r="C63" s="44" t="str">
        <f>+TABELLONE!K62</f>
        <v>AC NUMBERS</v>
      </c>
      <c r="D63" s="39">
        <f>IF(D76&lt;66,0,IF(D76&lt;70,1,IF(D76&lt;74,2,IF(D76&lt;78,3,IF(D76&lt;82,4,IF(D76&lt;86,5,IF(D76&lt;90,6,IF(D76&lt;94,7,IF(D76&lt;98,8,IF(D76&lt;101,9,10))))))))))</f>
        <v>4</v>
      </c>
      <c r="J63" s="25" t="str">
        <f>+TABELLONE!J63</f>
        <v>SKIACCIAK MOSCA</v>
      </c>
      <c r="K63" s="39">
        <f>IF(K76&lt;66,0,IF(K76&lt;70,1,IF(K76&lt;74,2,IF(K76&lt;78,3,IF(K76&lt;82,4,IF(K76&lt;86,5,IF(K76&lt;90,6,IF(K76&lt;94,7,IF(K76&lt;98,8,IF(K76&lt;101,9,10))))))))))</f>
        <v>3</v>
      </c>
      <c r="L63" s="44" t="str">
        <f>+TABELLONE!K63</f>
        <v>MC TOWN</v>
      </c>
      <c r="M63" s="39">
        <f>IF(M76&lt;66,0,IF(M76&lt;70,1,IF(M76&lt;74,2,IF(M76&lt;78,3,IF(M76&lt;82,4,IF(M76&lt;86,5,IF(M76&lt;90,6,IF(M76&lt;94,7,IF(M76&lt;98,8,IF(M76&lt;101,9,10))))))))))</f>
        <v>4</v>
      </c>
    </row>
    <row r="64" spans="1:15">
      <c r="A64" s="8" t="s">
        <v>93</v>
      </c>
      <c r="B64" s="40">
        <v>7</v>
      </c>
      <c r="C64" s="8" t="s">
        <v>81</v>
      </c>
      <c r="D64" s="40">
        <v>7</v>
      </c>
      <c r="G64" s="101"/>
      <c r="J64" s="8" t="s">
        <v>262</v>
      </c>
      <c r="K64" s="40">
        <v>7</v>
      </c>
      <c r="L64" s="8" t="s">
        <v>140</v>
      </c>
      <c r="M64" s="40">
        <v>12</v>
      </c>
    </row>
    <row r="65" spans="1:14">
      <c r="A65" s="73" t="s">
        <v>110</v>
      </c>
      <c r="B65" s="74">
        <v>6</v>
      </c>
      <c r="C65" s="9" t="s">
        <v>105</v>
      </c>
      <c r="D65" s="41">
        <v>7</v>
      </c>
      <c r="G65" s="101"/>
      <c r="J65" s="9" t="s">
        <v>186</v>
      </c>
      <c r="K65" s="41">
        <v>6.5</v>
      </c>
      <c r="L65" s="9" t="s">
        <v>119</v>
      </c>
      <c r="M65" s="41">
        <v>6</v>
      </c>
      <c r="N65" s="20"/>
    </row>
    <row r="66" spans="1:14">
      <c r="A66" s="9" t="s">
        <v>121</v>
      </c>
      <c r="B66" s="41">
        <v>7</v>
      </c>
      <c r="C66" s="9" t="s">
        <v>154</v>
      </c>
      <c r="D66" s="41">
        <v>6</v>
      </c>
      <c r="G66" s="101"/>
      <c r="J66" s="9" t="s">
        <v>303</v>
      </c>
      <c r="K66" s="41">
        <v>9.5</v>
      </c>
      <c r="L66" s="9" t="s">
        <v>139</v>
      </c>
      <c r="M66" s="41">
        <v>6</v>
      </c>
      <c r="N66" s="20"/>
    </row>
    <row r="67" spans="1:14">
      <c r="A67" s="9" t="s">
        <v>184</v>
      </c>
      <c r="B67" s="41">
        <v>7</v>
      </c>
      <c r="C67" s="9" t="s">
        <v>314</v>
      </c>
      <c r="D67" s="41">
        <v>6</v>
      </c>
      <c r="G67" s="101"/>
      <c r="J67" s="73" t="s">
        <v>257</v>
      </c>
      <c r="K67" s="74">
        <v>6</v>
      </c>
      <c r="L67" s="9" t="s">
        <v>167</v>
      </c>
      <c r="M67" s="41">
        <v>5.5</v>
      </c>
      <c r="N67" s="20"/>
    </row>
    <row r="68" spans="1:14">
      <c r="A68" s="9" t="s">
        <v>92</v>
      </c>
      <c r="B68" s="32">
        <v>17</v>
      </c>
      <c r="C68" s="9" t="s">
        <v>78</v>
      </c>
      <c r="D68" s="32">
        <v>9.5</v>
      </c>
      <c r="G68" s="101"/>
      <c r="J68" s="9" t="s">
        <v>100</v>
      </c>
      <c r="K68" s="32">
        <v>6</v>
      </c>
      <c r="L68" s="9" t="s">
        <v>237</v>
      </c>
      <c r="M68" s="32">
        <v>6</v>
      </c>
      <c r="N68" s="20"/>
    </row>
    <row r="69" spans="1:14">
      <c r="A69" s="9" t="s">
        <v>164</v>
      </c>
      <c r="B69" s="41">
        <v>6</v>
      </c>
      <c r="C69" s="9" t="s">
        <v>194</v>
      </c>
      <c r="D69" s="41">
        <v>6</v>
      </c>
      <c r="G69" s="101"/>
      <c r="J69" s="73" t="s">
        <v>271</v>
      </c>
      <c r="K69" s="74">
        <v>6</v>
      </c>
      <c r="L69" s="9" t="s">
        <v>246</v>
      </c>
      <c r="M69" s="41">
        <v>10</v>
      </c>
      <c r="N69" s="20"/>
    </row>
    <row r="70" spans="1:14">
      <c r="A70" s="9" t="s">
        <v>250</v>
      </c>
      <c r="B70" s="41">
        <v>6</v>
      </c>
      <c r="C70" s="9" t="s">
        <v>256</v>
      </c>
      <c r="D70" s="41">
        <v>6</v>
      </c>
      <c r="G70" s="101"/>
      <c r="J70" s="73" t="s">
        <v>297</v>
      </c>
      <c r="K70" s="74">
        <v>4.5</v>
      </c>
      <c r="L70" s="9" t="s">
        <v>109</v>
      </c>
      <c r="M70" s="41">
        <v>5</v>
      </c>
      <c r="N70" s="20"/>
    </row>
    <row r="71" spans="1:14">
      <c r="A71" s="9" t="s">
        <v>130</v>
      </c>
      <c r="B71" s="41">
        <v>6.5</v>
      </c>
      <c r="C71" s="9" t="s">
        <v>275</v>
      </c>
      <c r="D71" s="41">
        <v>6</v>
      </c>
      <c r="G71" s="101"/>
      <c r="J71" s="9" t="s">
        <v>286</v>
      </c>
      <c r="K71" s="41">
        <v>6.5</v>
      </c>
      <c r="L71" s="9" t="s">
        <v>328</v>
      </c>
      <c r="M71" s="41">
        <v>10</v>
      </c>
      <c r="N71" s="20"/>
    </row>
    <row r="72" spans="1:14">
      <c r="A72" s="9" t="s">
        <v>104</v>
      </c>
      <c r="B72" s="41">
        <v>5.5</v>
      </c>
      <c r="C72" s="9" t="s">
        <v>63</v>
      </c>
      <c r="D72" s="41">
        <v>17.5</v>
      </c>
      <c r="G72" s="101"/>
      <c r="J72" s="9" t="s">
        <v>240</v>
      </c>
      <c r="K72" s="41">
        <v>6</v>
      </c>
      <c r="L72" s="73" t="s">
        <v>71</v>
      </c>
      <c r="M72" s="74">
        <v>0</v>
      </c>
      <c r="N72" s="20"/>
    </row>
    <row r="73" spans="1:14">
      <c r="A73" s="9" t="s">
        <v>70</v>
      </c>
      <c r="B73" s="41">
        <v>7</v>
      </c>
      <c r="C73" s="9" t="s">
        <v>249</v>
      </c>
      <c r="D73" s="41">
        <v>5</v>
      </c>
      <c r="G73" s="101"/>
      <c r="J73" s="9" t="s">
        <v>315</v>
      </c>
      <c r="K73" s="41">
        <v>7.5</v>
      </c>
      <c r="L73" s="9" t="s">
        <v>72</v>
      </c>
      <c r="M73" s="41">
        <v>10</v>
      </c>
      <c r="N73" s="20"/>
    </row>
    <row r="74" spans="1:14" ht="15" thickBot="1">
      <c r="A74" s="10" t="s">
        <v>395</v>
      </c>
      <c r="B74" s="42">
        <v>5.5</v>
      </c>
      <c r="C74" s="10" t="s">
        <v>118</v>
      </c>
      <c r="D74" s="42">
        <v>5</v>
      </c>
      <c r="G74" s="101"/>
      <c r="J74" s="10" t="s">
        <v>378</v>
      </c>
      <c r="K74" s="42">
        <v>9.5</v>
      </c>
      <c r="L74" s="10" t="s">
        <v>75</v>
      </c>
      <c r="M74" s="42">
        <v>10.5</v>
      </c>
      <c r="N74" s="20"/>
    </row>
    <row r="75" spans="1:14" ht="15" thickBot="1">
      <c r="A75" s="103" t="s">
        <v>44</v>
      </c>
      <c r="B75" s="39">
        <v>1</v>
      </c>
      <c r="C75" s="45"/>
      <c r="D75" s="39"/>
      <c r="J75" s="103" t="s">
        <v>44</v>
      </c>
      <c r="K75" s="39">
        <v>1</v>
      </c>
      <c r="L75" s="45"/>
      <c r="M75" s="39"/>
      <c r="N75" s="20"/>
    </row>
    <row r="76" spans="1:14" ht="15" thickBot="1">
      <c r="B76" s="99">
        <f>SUM(B64:B75)</f>
        <v>81.5</v>
      </c>
      <c r="D76" s="99">
        <f>SUM(D64:D75)</f>
        <v>81</v>
      </c>
      <c r="K76" s="99">
        <f>SUM(K64:K75)</f>
        <v>76</v>
      </c>
      <c r="M76" s="99">
        <f>SUM(M64:M75)</f>
        <v>81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" t="s">
        <v>93</v>
      </c>
      <c r="B78" s="40">
        <v>7</v>
      </c>
      <c r="C78" s="1" t="s">
        <v>81</v>
      </c>
      <c r="D78" s="40">
        <v>7</v>
      </c>
      <c r="J78" s="1" t="s">
        <v>262</v>
      </c>
      <c r="K78" s="40">
        <v>7</v>
      </c>
      <c r="L78" s="1" t="s">
        <v>140</v>
      </c>
      <c r="M78" s="40">
        <v>12</v>
      </c>
      <c r="N78" s="20"/>
    </row>
    <row r="79" spans="1:14">
      <c r="A79" s="75" t="s">
        <v>172</v>
      </c>
      <c r="B79" s="76">
        <v>6</v>
      </c>
      <c r="C79" s="2" t="s">
        <v>137</v>
      </c>
      <c r="D79" s="32">
        <v>6</v>
      </c>
      <c r="G79" s="101"/>
      <c r="J79" s="2" t="s">
        <v>190</v>
      </c>
      <c r="K79" s="32" t="s">
        <v>403</v>
      </c>
      <c r="L79" s="2" t="s">
        <v>280</v>
      </c>
      <c r="M79" s="32" t="s">
        <v>403</v>
      </c>
      <c r="N79" s="20"/>
    </row>
    <row r="80" spans="1:14">
      <c r="A80" s="2" t="s">
        <v>307</v>
      </c>
      <c r="B80" s="41">
        <v>5</v>
      </c>
      <c r="C80" s="2" t="s">
        <v>412</v>
      </c>
      <c r="D80" s="41">
        <v>6</v>
      </c>
      <c r="J80" s="75" t="s">
        <v>304</v>
      </c>
      <c r="K80" s="76">
        <v>6</v>
      </c>
      <c r="L80" s="2" t="s">
        <v>401</v>
      </c>
      <c r="M80" s="41" t="s">
        <v>403</v>
      </c>
      <c r="N80" s="20"/>
    </row>
    <row r="81" spans="1:17">
      <c r="A81" s="2" t="s">
        <v>339</v>
      </c>
      <c r="B81" s="41">
        <v>5</v>
      </c>
      <c r="C81" s="2" t="s">
        <v>413</v>
      </c>
      <c r="D81" s="41">
        <v>6.5</v>
      </c>
      <c r="G81" s="101"/>
      <c r="J81" s="2" t="s">
        <v>169</v>
      </c>
      <c r="K81" s="41">
        <v>6</v>
      </c>
      <c r="L81" s="2" t="s">
        <v>128</v>
      </c>
      <c r="M81" s="41">
        <v>6.5</v>
      </c>
      <c r="N81" s="20"/>
    </row>
    <row r="82" spans="1:17">
      <c r="A82" s="2" t="s">
        <v>322</v>
      </c>
      <c r="B82" s="32">
        <v>5.5</v>
      </c>
      <c r="C82" s="2" t="s">
        <v>101</v>
      </c>
      <c r="D82" s="32">
        <v>7</v>
      </c>
      <c r="G82" s="101"/>
      <c r="J82" s="75" t="s">
        <v>231</v>
      </c>
      <c r="K82" s="76">
        <v>6</v>
      </c>
      <c r="L82" s="2" t="s">
        <v>402</v>
      </c>
      <c r="M82" s="32">
        <v>6</v>
      </c>
      <c r="N82" s="20"/>
      <c r="Q82" s="6"/>
    </row>
    <row r="83" spans="1:17">
      <c r="A83" s="2" t="s">
        <v>73</v>
      </c>
      <c r="B83" s="41" t="s">
        <v>403</v>
      </c>
      <c r="C83" s="2" t="s">
        <v>428</v>
      </c>
      <c r="D83" s="41" t="s">
        <v>403</v>
      </c>
      <c r="G83" s="101"/>
      <c r="J83" s="75" t="s">
        <v>274</v>
      </c>
      <c r="K83" s="76">
        <v>4.5</v>
      </c>
      <c r="L83" s="2" t="s">
        <v>134</v>
      </c>
      <c r="M83" s="41">
        <v>6.5</v>
      </c>
      <c r="N83" s="20"/>
      <c r="Q83" s="6"/>
    </row>
    <row r="84" spans="1:17">
      <c r="A84" s="2" t="s">
        <v>243</v>
      </c>
      <c r="B84" s="41">
        <v>6</v>
      </c>
      <c r="C84" s="2" t="s">
        <v>318</v>
      </c>
      <c r="D84" s="41">
        <v>6</v>
      </c>
      <c r="G84" s="101"/>
      <c r="J84" s="2" t="s">
        <v>284</v>
      </c>
      <c r="K84" s="41">
        <v>8.5</v>
      </c>
      <c r="L84" s="2" t="s">
        <v>112</v>
      </c>
      <c r="M84" s="41">
        <v>4</v>
      </c>
      <c r="N84" s="20"/>
      <c r="Q84" s="6"/>
    </row>
    <row r="85" spans="1:17">
      <c r="A85" s="2" t="s">
        <v>129</v>
      </c>
      <c r="B85" s="41">
        <v>6</v>
      </c>
      <c r="C85" s="2" t="s">
        <v>95</v>
      </c>
      <c r="D85" s="41">
        <v>1.5</v>
      </c>
      <c r="G85" s="101"/>
      <c r="J85" s="2" t="s">
        <v>224</v>
      </c>
      <c r="K85" s="41">
        <v>6.5</v>
      </c>
      <c r="L85" s="2" t="s">
        <v>254</v>
      </c>
      <c r="M85" s="41" t="s">
        <v>403</v>
      </c>
      <c r="N85" s="20"/>
      <c r="Q85" s="6"/>
    </row>
    <row r="86" spans="1:17">
      <c r="A86" s="2" t="s">
        <v>182</v>
      </c>
      <c r="B86" s="41" t="s">
        <v>403</v>
      </c>
      <c r="C86" s="2" t="s">
        <v>196</v>
      </c>
      <c r="D86" s="41" t="s">
        <v>403</v>
      </c>
      <c r="G86" s="101"/>
      <c r="J86" s="2" t="s">
        <v>183</v>
      </c>
      <c r="K86" s="41" t="s">
        <v>403</v>
      </c>
      <c r="L86" s="2" t="s">
        <v>290</v>
      </c>
      <c r="M86" s="41" t="s">
        <v>403</v>
      </c>
      <c r="N86" s="20"/>
      <c r="Q86" s="6"/>
    </row>
    <row r="87" spans="1:17" ht="15" thickBot="1">
      <c r="A87" s="36" t="s">
        <v>138</v>
      </c>
      <c r="B87" s="42" t="s">
        <v>403</v>
      </c>
      <c r="C87" s="36" t="s">
        <v>192</v>
      </c>
      <c r="D87" s="42" t="s">
        <v>403</v>
      </c>
      <c r="G87" s="101"/>
      <c r="J87" s="36" t="s">
        <v>295</v>
      </c>
      <c r="K87" s="42">
        <v>6</v>
      </c>
      <c r="L87" s="36" t="s">
        <v>156</v>
      </c>
      <c r="M87" s="42" t="s">
        <v>403</v>
      </c>
      <c r="N87" s="20"/>
      <c r="Q87" s="6"/>
    </row>
    <row r="88" spans="1:17">
      <c r="G88" s="101"/>
      <c r="N88" s="20"/>
      <c r="Q88" s="6"/>
    </row>
    <row r="89" spans="1:17">
      <c r="G89" s="101"/>
      <c r="N89" s="20"/>
      <c r="Q89" s="6"/>
    </row>
    <row r="90" spans="1:17">
      <c r="G90" s="101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08"/>
  <sheetViews>
    <sheetView topLeftCell="A15" zoomScale="90" zoomScaleNormal="90" zoomScalePageLayoutView="90" workbookViewId="0">
      <selection activeCell="F5" sqref="F5:G6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5" t="s">
        <v>29</v>
      </c>
    </row>
    <row r="2" spans="1:13" ht="15" thickBot="1"/>
    <row r="3" spans="1:13" ht="21" thickBot="1">
      <c r="A3" s="151" t="s">
        <v>5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3"/>
    </row>
    <row r="4" spans="1:13" ht="15" thickBot="1"/>
    <row r="5" spans="1:13" ht="15" thickBot="1">
      <c r="A5" s="61" t="str">
        <f>+[1]TABELLONE!J14</f>
        <v>INTERFOGAT</v>
      </c>
      <c r="B5" s="39">
        <f>IF(B18&lt;66,0,IF(B18&lt;70,1,IF(B18&lt;74,2,IF(B18&lt;78,3,IF(B18&lt;82,4,IF(B18&lt;86,5,IF(B18&lt;90,6,IF(B18&lt;94,7,IF(B18&lt;98,8,IF(B18&lt;101,9,10))))))))))</f>
        <v>2</v>
      </c>
      <c r="C5" s="61" t="str">
        <f>+[1]TABELLONE!K14</f>
        <v>CS RIPOSA</v>
      </c>
      <c r="D5" s="39">
        <f>IF(D18&lt;66,0,IF(D18&lt;70,1,IF(D18&lt;74,2,IF(D18&lt;78,3,IF(D18&lt;82,4,IF(D18&lt;86,5,IF(D18&lt;90,6,IF(D18&lt;94,7,IF(D18&lt;98,8,IF(D18&lt;101,9,10))))))))))</f>
        <v>0</v>
      </c>
      <c r="F5" s="73"/>
      <c r="G5" s="74"/>
      <c r="J5" s="61" t="str">
        <f>+[1]TABELLONE!J15</f>
        <v>BRIGATA GURREN</v>
      </c>
      <c r="K5" s="39">
        <f>IF(K18&lt;66,0,IF(K18&lt;70,1,IF(K18&lt;74,2,IF(K18&lt;78,3,IF(K18&lt;82,4,IF(K18&lt;86,5,IF(K18&lt;90,6,IF(K18&lt;94,7,IF(K18&lt;98,8,IF(K18&lt;101,9,10))))))))))</f>
        <v>1</v>
      </c>
      <c r="L5" s="61" t="str">
        <f>+[1]TABELLONE!K15</f>
        <v>AC DENTI</v>
      </c>
      <c r="M5" s="39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67</v>
      </c>
      <c r="B6" s="40">
        <v>4.5</v>
      </c>
      <c r="C6" s="8" t="s">
        <v>398</v>
      </c>
      <c r="D6" s="40">
        <v>5</v>
      </c>
      <c r="F6" s="75"/>
      <c r="G6" s="76"/>
      <c r="J6" s="8" t="s">
        <v>48</v>
      </c>
      <c r="K6" s="40">
        <v>5.5</v>
      </c>
      <c r="L6" s="8" t="s">
        <v>144</v>
      </c>
      <c r="M6" s="40">
        <v>5.5</v>
      </c>
    </row>
    <row r="7" spans="1:13">
      <c r="A7" s="9" t="s">
        <v>188</v>
      </c>
      <c r="B7" s="41">
        <v>5.5</v>
      </c>
      <c r="C7" s="9" t="s">
        <v>399</v>
      </c>
      <c r="D7" s="41">
        <v>7.5</v>
      </c>
      <c r="J7" s="9" t="s">
        <v>236</v>
      </c>
      <c r="K7" s="41">
        <v>7</v>
      </c>
      <c r="L7" s="9" t="s">
        <v>113</v>
      </c>
      <c r="M7" s="41">
        <v>6.5</v>
      </c>
    </row>
    <row r="8" spans="1:13">
      <c r="A8" s="9" t="s">
        <v>285</v>
      </c>
      <c r="B8" s="41">
        <v>5.5</v>
      </c>
      <c r="C8" s="9" t="s">
        <v>268</v>
      </c>
      <c r="D8" s="41">
        <v>6.5</v>
      </c>
      <c r="F8" t="s">
        <v>195</v>
      </c>
      <c r="J8" s="9" t="s">
        <v>264</v>
      </c>
      <c r="K8" s="41">
        <v>6</v>
      </c>
      <c r="L8" s="9" t="s">
        <v>143</v>
      </c>
      <c r="M8" s="41">
        <v>5.5</v>
      </c>
    </row>
    <row r="9" spans="1:13">
      <c r="A9" s="9" t="s">
        <v>273</v>
      </c>
      <c r="B9" s="41">
        <v>7.5</v>
      </c>
      <c r="C9" s="9" t="s">
        <v>313</v>
      </c>
      <c r="D9" s="41">
        <v>5</v>
      </c>
      <c r="J9" s="9" t="s">
        <v>289</v>
      </c>
      <c r="K9" s="41">
        <v>5.5</v>
      </c>
      <c r="L9" s="9" t="s">
        <v>305</v>
      </c>
      <c r="M9" s="41">
        <v>5.5</v>
      </c>
    </row>
    <row r="10" spans="1:13">
      <c r="A10" s="73" t="s">
        <v>193</v>
      </c>
      <c r="B10" s="74">
        <v>6</v>
      </c>
      <c r="C10" s="9" t="s">
        <v>47</v>
      </c>
      <c r="D10" s="32">
        <v>6.5</v>
      </c>
      <c r="J10" s="9" t="s">
        <v>111</v>
      </c>
      <c r="K10" s="32">
        <v>4.5</v>
      </c>
      <c r="L10" s="9" t="s">
        <v>226</v>
      </c>
      <c r="M10" s="32">
        <v>6</v>
      </c>
    </row>
    <row r="11" spans="1:13">
      <c r="A11" s="9" t="s">
        <v>150</v>
      </c>
      <c r="B11" s="41">
        <v>9.5</v>
      </c>
      <c r="C11" s="9" t="s">
        <v>107</v>
      </c>
      <c r="D11" s="41">
        <v>5.5</v>
      </c>
      <c r="J11" s="9" t="s">
        <v>151</v>
      </c>
      <c r="K11" s="41">
        <v>7.5</v>
      </c>
      <c r="L11" s="9" t="s">
        <v>185</v>
      </c>
      <c r="M11" s="41">
        <v>6</v>
      </c>
    </row>
    <row r="12" spans="1:13">
      <c r="A12" s="9" t="s">
        <v>79</v>
      </c>
      <c r="B12" s="41">
        <v>10</v>
      </c>
      <c r="C12" s="9" t="s">
        <v>97</v>
      </c>
      <c r="D12" s="41">
        <v>5.5</v>
      </c>
      <c r="J12" s="9" t="s">
        <v>206</v>
      </c>
      <c r="K12" s="41">
        <v>5.5</v>
      </c>
      <c r="L12" s="9" t="s">
        <v>249</v>
      </c>
      <c r="M12" s="41">
        <v>5</v>
      </c>
    </row>
    <row r="13" spans="1:13">
      <c r="A13" s="9" t="s">
        <v>272</v>
      </c>
      <c r="B13" s="41">
        <v>5.5</v>
      </c>
      <c r="C13" s="9" t="s">
        <v>400</v>
      </c>
      <c r="D13" s="41">
        <v>6.5</v>
      </c>
      <c r="J13" s="9" t="s">
        <v>247</v>
      </c>
      <c r="K13" s="41">
        <v>6.5</v>
      </c>
      <c r="L13" s="9" t="s">
        <v>277</v>
      </c>
      <c r="M13" s="41">
        <v>6</v>
      </c>
    </row>
    <row r="14" spans="1:13">
      <c r="A14" s="9" t="s">
        <v>62</v>
      </c>
      <c r="B14" s="41">
        <v>6</v>
      </c>
      <c r="C14" s="9" t="s">
        <v>64</v>
      </c>
      <c r="D14" s="41">
        <v>5.5</v>
      </c>
      <c r="J14" s="9" t="s">
        <v>86</v>
      </c>
      <c r="K14" s="41">
        <v>7</v>
      </c>
      <c r="L14" s="9" t="s">
        <v>66</v>
      </c>
      <c r="M14" s="41">
        <v>5</v>
      </c>
    </row>
    <row r="15" spans="1:13">
      <c r="A15" s="9" t="s">
        <v>225</v>
      </c>
      <c r="B15" s="41">
        <v>6</v>
      </c>
      <c r="C15" s="9" t="s">
        <v>88</v>
      </c>
      <c r="D15" s="41">
        <v>5.5</v>
      </c>
      <c r="G15" s="81"/>
      <c r="J15" s="73" t="s">
        <v>220</v>
      </c>
      <c r="K15" s="74">
        <v>5</v>
      </c>
      <c r="L15" s="9" t="s">
        <v>103</v>
      </c>
      <c r="M15" s="41">
        <v>10</v>
      </c>
    </row>
    <row r="16" spans="1:13" ht="15" thickBot="1">
      <c r="A16" s="10" t="s">
        <v>253</v>
      </c>
      <c r="B16" s="42">
        <v>5.5</v>
      </c>
      <c r="C16" s="10" t="s">
        <v>252</v>
      </c>
      <c r="D16" s="42">
        <v>5</v>
      </c>
      <c r="J16" s="10" t="s">
        <v>65</v>
      </c>
      <c r="K16" s="42">
        <v>6.5</v>
      </c>
      <c r="L16" s="10" t="s">
        <v>82</v>
      </c>
      <c r="M16" s="42">
        <v>6.5</v>
      </c>
    </row>
    <row r="17" spans="1:13" ht="15" thickBot="1">
      <c r="A17" s="103" t="s">
        <v>44</v>
      </c>
      <c r="B17" s="39">
        <v>1</v>
      </c>
      <c r="C17" s="45"/>
      <c r="D17" s="39"/>
      <c r="J17" s="103" t="s">
        <v>44</v>
      </c>
      <c r="K17" s="39">
        <v>1</v>
      </c>
      <c r="L17" s="45"/>
      <c r="M17" s="39"/>
    </row>
    <row r="18" spans="1:13" ht="15" thickBot="1">
      <c r="B18" s="99">
        <f>SUM(B6:B17)</f>
        <v>72.5</v>
      </c>
      <c r="D18" s="99">
        <f>SUM(D6:D17)</f>
        <v>64</v>
      </c>
      <c r="K18" s="99">
        <f>SUM(K6:K17)</f>
        <v>67.5</v>
      </c>
      <c r="M18" s="99">
        <f>SUM(M6:M17)</f>
        <v>67.5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67</v>
      </c>
      <c r="B20" s="40">
        <v>4.5</v>
      </c>
      <c r="C20" s="1" t="s">
        <v>398</v>
      </c>
      <c r="D20" s="40">
        <v>5</v>
      </c>
      <c r="J20" s="1" t="s">
        <v>48</v>
      </c>
      <c r="K20" s="40">
        <v>5.5</v>
      </c>
      <c r="L20" s="1" t="s">
        <v>144</v>
      </c>
      <c r="M20" s="40">
        <v>5.5</v>
      </c>
    </row>
    <row r="21" spans="1:13">
      <c r="A21" s="2" t="s">
        <v>159</v>
      </c>
      <c r="B21" s="32">
        <v>6.5</v>
      </c>
      <c r="C21" s="2" t="s">
        <v>171</v>
      </c>
      <c r="D21" s="32">
        <v>6</v>
      </c>
      <c r="J21" s="2" t="s">
        <v>391</v>
      </c>
      <c r="K21" s="32">
        <v>7</v>
      </c>
      <c r="L21" s="2" t="s">
        <v>312</v>
      </c>
      <c r="M21" s="32">
        <v>6</v>
      </c>
    </row>
    <row r="22" spans="1:13">
      <c r="A22" s="2" t="s">
        <v>337</v>
      </c>
      <c r="B22" s="41">
        <v>5.5</v>
      </c>
      <c r="C22" s="2" t="s">
        <v>166</v>
      </c>
      <c r="D22" s="41">
        <v>4.5</v>
      </c>
      <c r="J22" s="2" t="s">
        <v>149</v>
      </c>
      <c r="K22" s="41">
        <v>6.5</v>
      </c>
      <c r="L22" s="2" t="s">
        <v>332</v>
      </c>
      <c r="M22" s="41">
        <v>4.5</v>
      </c>
    </row>
    <row r="23" spans="1:13">
      <c r="A23" s="2" t="s">
        <v>260</v>
      </c>
      <c r="B23" s="41">
        <v>5</v>
      </c>
      <c r="C23" s="2" t="s">
        <v>123</v>
      </c>
      <c r="D23" s="41">
        <v>6</v>
      </c>
      <c r="J23" s="2" t="s">
        <v>389</v>
      </c>
      <c r="K23" s="41" t="s">
        <v>403</v>
      </c>
      <c r="L23" s="2" t="s">
        <v>147</v>
      </c>
      <c r="M23" s="41">
        <v>5.5</v>
      </c>
    </row>
    <row r="24" spans="1:13">
      <c r="A24" s="2" t="s">
        <v>317</v>
      </c>
      <c r="B24" s="32" t="s">
        <v>403</v>
      </c>
      <c r="C24" s="2" t="s">
        <v>241</v>
      </c>
      <c r="D24" s="32" t="s">
        <v>403</v>
      </c>
      <c r="J24" s="2" t="s">
        <v>301</v>
      </c>
      <c r="K24" s="32">
        <v>5.5</v>
      </c>
      <c r="L24" s="2" t="s">
        <v>90</v>
      </c>
      <c r="M24" s="32">
        <v>6</v>
      </c>
    </row>
    <row r="25" spans="1:13">
      <c r="A25" s="75" t="s">
        <v>261</v>
      </c>
      <c r="B25" s="76">
        <v>6</v>
      </c>
      <c r="C25" s="2" t="s">
        <v>338</v>
      </c>
      <c r="D25" s="41" t="s">
        <v>403</v>
      </c>
      <c r="J25" s="2" t="s">
        <v>327</v>
      </c>
      <c r="K25" s="41">
        <v>4.5</v>
      </c>
      <c r="L25" s="2" t="s">
        <v>251</v>
      </c>
      <c r="M25" s="41">
        <v>5.5</v>
      </c>
    </row>
    <row r="26" spans="1:13">
      <c r="A26" s="2" t="s">
        <v>74</v>
      </c>
      <c r="B26" s="41" t="s">
        <v>403</v>
      </c>
      <c r="C26" s="2" t="s">
        <v>408</v>
      </c>
      <c r="D26" s="41"/>
      <c r="J26" s="2" t="s">
        <v>326</v>
      </c>
      <c r="K26" s="41" t="s">
        <v>403</v>
      </c>
      <c r="L26" s="2" t="s">
        <v>114</v>
      </c>
      <c r="M26" s="41" t="s">
        <v>403</v>
      </c>
    </row>
    <row r="27" spans="1:13">
      <c r="A27" s="2" t="s">
        <v>108</v>
      </c>
      <c r="B27" s="41">
        <v>5</v>
      </c>
      <c r="C27" s="2" t="s">
        <v>230</v>
      </c>
      <c r="D27" s="41" t="s">
        <v>403</v>
      </c>
      <c r="J27" s="75" t="s">
        <v>281</v>
      </c>
      <c r="K27" s="76">
        <v>5</v>
      </c>
      <c r="L27" s="2" t="s">
        <v>131</v>
      </c>
      <c r="M27" s="41">
        <v>13</v>
      </c>
    </row>
    <row r="28" spans="1:13">
      <c r="A28" s="2" t="s">
        <v>197</v>
      </c>
      <c r="B28" s="41" t="s">
        <v>403</v>
      </c>
      <c r="C28" s="2" t="s">
        <v>80</v>
      </c>
      <c r="D28" s="41">
        <v>5</v>
      </c>
      <c r="J28" s="2" t="s">
        <v>309</v>
      </c>
      <c r="K28" s="41">
        <v>5</v>
      </c>
      <c r="L28" s="2" t="s">
        <v>320</v>
      </c>
      <c r="M28" s="41" t="s">
        <v>403</v>
      </c>
    </row>
    <row r="29" spans="1:13" ht="15" thickBot="1">
      <c r="A29" s="36" t="s">
        <v>316</v>
      </c>
      <c r="B29" s="42">
        <v>4.5</v>
      </c>
      <c r="C29" s="36" t="s">
        <v>319</v>
      </c>
      <c r="D29" s="42">
        <v>10</v>
      </c>
      <c r="J29" s="36" t="s">
        <v>392</v>
      </c>
      <c r="K29" s="42" t="s">
        <v>403</v>
      </c>
      <c r="L29" s="36" t="s">
        <v>223</v>
      </c>
      <c r="M29" s="42" t="s">
        <v>403</v>
      </c>
    </row>
    <row r="32" spans="1:13" ht="15" thickBot="1"/>
    <row r="33" spans="1:13" ht="21" thickBot="1">
      <c r="A33" s="151" t="s">
        <v>13</v>
      </c>
      <c r="B33" s="152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3"/>
    </row>
    <row r="34" spans="1:13" ht="15" thickBot="1"/>
    <row r="35" spans="1:13" ht="15" thickBot="1">
      <c r="A35" s="61" t="str">
        <f>+[1]TABELLONE!J40</f>
        <v>SCARSENAL</v>
      </c>
      <c r="B35" s="39">
        <f>IF(B48&lt;66,0,IF(B48&lt;70,1,IF(B48&lt;74,2,IF(B48&lt;78,3,IF(B48&lt;82,4,IF(B48&lt;86,5,IF(B48&lt;90,6,IF(B48&lt;94,7,IF(B48&lt;98,8,IF(B48&lt;101,9,10))))))))))</f>
        <v>0</v>
      </c>
      <c r="C35" s="61" t="str">
        <f>+[1]TABELLONE!K40</f>
        <v>EVRIBADI</v>
      </c>
      <c r="D35" s="39">
        <f>IF(D48&lt;66,0,IF(D48&lt;70,1,IF(D48&lt;74,2,IF(D48&lt;78,3,IF(D48&lt;82,4,IF(D48&lt;86,5,IF(D48&lt;90,6,IF(D48&lt;94,7,IF(D48&lt;98,8,IF(D48&lt;101,9,10))))))))))</f>
        <v>1</v>
      </c>
      <c r="J35" s="61" t="str">
        <f>+[1]TABELLONE!J41</f>
        <v>MARCELLONA</v>
      </c>
      <c r="K35" s="39">
        <f>IF(K48&lt;66,0,IF(K48&lt;70,1,IF(K48&lt;74,2,IF(K48&lt;78,3,IF(K48&lt;82,4,IF(K48&lt;86,5,IF(K48&lt;90,6,IF(K48&lt;94,7,IF(K48&lt;98,8,IF(K48&lt;101,9,10))))))))))</f>
        <v>4</v>
      </c>
      <c r="L35" s="61" t="str">
        <f>+[1]TABELLONE!K41</f>
        <v>AC CONTE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 ht="15">
      <c r="A36" s="8" t="s">
        <v>84</v>
      </c>
      <c r="B36" s="40">
        <v>2</v>
      </c>
      <c r="C36" s="8" t="s">
        <v>174</v>
      </c>
      <c r="D36" s="40">
        <v>5</v>
      </c>
      <c r="F36" s="107"/>
      <c r="J36" s="9" t="s">
        <v>255</v>
      </c>
      <c r="K36" s="40">
        <v>5</v>
      </c>
      <c r="L36" s="8" t="s">
        <v>89</v>
      </c>
      <c r="M36" s="40">
        <v>7</v>
      </c>
    </row>
    <row r="37" spans="1:13" ht="15">
      <c r="A37" s="9" t="s">
        <v>142</v>
      </c>
      <c r="B37" s="41">
        <v>6</v>
      </c>
      <c r="C37" s="9" t="s">
        <v>146</v>
      </c>
      <c r="D37" s="41">
        <v>5.5</v>
      </c>
      <c r="F37" s="107"/>
      <c r="J37" s="9" t="s">
        <v>180</v>
      </c>
      <c r="K37" s="41">
        <v>7</v>
      </c>
      <c r="L37" s="9" t="s">
        <v>258</v>
      </c>
      <c r="M37" s="41">
        <v>4</v>
      </c>
    </row>
    <row r="38" spans="1:13" ht="15">
      <c r="A38" s="9" t="s">
        <v>407</v>
      </c>
      <c r="B38" s="41">
        <v>6.5</v>
      </c>
      <c r="C38" s="9" t="s">
        <v>276</v>
      </c>
      <c r="D38" s="41">
        <v>7</v>
      </c>
      <c r="F38" s="107"/>
      <c r="J38" s="9" t="s">
        <v>145</v>
      </c>
      <c r="K38" s="41">
        <v>5.5</v>
      </c>
      <c r="L38" s="9" t="s">
        <v>259</v>
      </c>
      <c r="M38" s="41">
        <v>6</v>
      </c>
    </row>
    <row r="39" spans="1:13" ht="15">
      <c r="A39" s="9" t="s">
        <v>136</v>
      </c>
      <c r="B39" s="41">
        <v>6</v>
      </c>
      <c r="C39" s="9" t="s">
        <v>135</v>
      </c>
      <c r="D39" s="41">
        <v>6.5</v>
      </c>
      <c r="F39" s="107"/>
      <c r="I39" s="19"/>
      <c r="J39" s="73" t="s">
        <v>293</v>
      </c>
      <c r="K39" s="74">
        <v>6.5</v>
      </c>
      <c r="L39" s="9" t="s">
        <v>122</v>
      </c>
      <c r="M39" s="41">
        <v>6</v>
      </c>
    </row>
    <row r="40" spans="1:13" ht="15">
      <c r="A40" s="73" t="s">
        <v>229</v>
      </c>
      <c r="B40" s="74">
        <v>6</v>
      </c>
      <c r="C40" s="9" t="s">
        <v>288</v>
      </c>
      <c r="D40" s="32">
        <v>5.5</v>
      </c>
      <c r="F40" s="107"/>
      <c r="J40" s="9" t="s">
        <v>227</v>
      </c>
      <c r="K40" s="32">
        <v>9.5</v>
      </c>
      <c r="L40" s="9" t="s">
        <v>200</v>
      </c>
      <c r="M40" s="32">
        <v>6</v>
      </c>
    </row>
    <row r="41" spans="1:13" ht="15">
      <c r="A41" s="9" t="s">
        <v>429</v>
      </c>
      <c r="B41" s="41">
        <v>6</v>
      </c>
      <c r="C41" s="9" t="s">
        <v>165</v>
      </c>
      <c r="D41" s="41">
        <v>5.5</v>
      </c>
      <c r="F41" s="107"/>
      <c r="J41" s="9" t="s">
        <v>396</v>
      </c>
      <c r="K41" s="41">
        <v>6.5</v>
      </c>
      <c r="L41" s="9" t="s">
        <v>83</v>
      </c>
      <c r="M41" s="41">
        <v>6</v>
      </c>
    </row>
    <row r="42" spans="1:13" ht="15">
      <c r="A42" s="73" t="s">
        <v>235</v>
      </c>
      <c r="B42" s="74" t="s">
        <v>403</v>
      </c>
      <c r="C42" s="73" t="s">
        <v>157</v>
      </c>
      <c r="D42" s="74">
        <v>7</v>
      </c>
      <c r="F42" s="107"/>
      <c r="J42" s="9" t="s">
        <v>234</v>
      </c>
      <c r="K42" s="41">
        <v>6.5</v>
      </c>
      <c r="L42" s="9" t="s">
        <v>233</v>
      </c>
      <c r="M42" s="41">
        <v>10</v>
      </c>
    </row>
    <row r="43" spans="1:13" ht="15">
      <c r="A43" s="9" t="s">
        <v>445</v>
      </c>
      <c r="B43" s="41">
        <v>6</v>
      </c>
      <c r="C43" s="73" t="s">
        <v>380</v>
      </c>
      <c r="D43" s="74" t="s">
        <v>403</v>
      </c>
      <c r="F43" s="107"/>
      <c r="J43" s="9" t="s">
        <v>96</v>
      </c>
      <c r="K43" s="41">
        <v>7.5</v>
      </c>
      <c r="L43" s="73" t="s">
        <v>120</v>
      </c>
      <c r="M43" s="74">
        <v>5.5</v>
      </c>
    </row>
    <row r="44" spans="1:13" ht="15">
      <c r="A44" s="9" t="s">
        <v>245</v>
      </c>
      <c r="B44" s="41">
        <v>6</v>
      </c>
      <c r="C44" s="9" t="s">
        <v>102</v>
      </c>
      <c r="D44" s="41">
        <v>10</v>
      </c>
      <c r="F44" s="107"/>
      <c r="J44" s="9" t="s">
        <v>397</v>
      </c>
      <c r="K44" s="41">
        <v>6.5</v>
      </c>
      <c r="L44" s="9" t="s">
        <v>85</v>
      </c>
      <c r="M44" s="41">
        <v>9.5</v>
      </c>
    </row>
    <row r="45" spans="1:13" ht="15">
      <c r="A45" s="9" t="s">
        <v>68</v>
      </c>
      <c r="B45" s="41">
        <v>5</v>
      </c>
      <c r="C45" s="9" t="s">
        <v>221</v>
      </c>
      <c r="D45" s="41">
        <v>5.5</v>
      </c>
      <c r="F45" s="107"/>
      <c r="J45" s="9" t="s">
        <v>69</v>
      </c>
      <c r="K45" s="41">
        <v>14</v>
      </c>
      <c r="L45" s="9" t="s">
        <v>217</v>
      </c>
      <c r="M45" s="41">
        <v>9</v>
      </c>
    </row>
    <row r="46" spans="1:13" ht="16" thickBot="1">
      <c r="A46" s="10" t="s">
        <v>117</v>
      </c>
      <c r="B46" s="42">
        <v>5</v>
      </c>
      <c r="C46" s="10" t="s">
        <v>77</v>
      </c>
      <c r="D46" s="42">
        <v>11</v>
      </c>
      <c r="F46" s="107"/>
      <c r="J46" s="9" t="s">
        <v>199</v>
      </c>
      <c r="K46" s="42">
        <v>5</v>
      </c>
      <c r="L46" s="10" t="s">
        <v>87</v>
      </c>
      <c r="M46" s="42">
        <v>6</v>
      </c>
    </row>
    <row r="47" spans="1:13" ht="15" thickBot="1">
      <c r="A47" s="103" t="s">
        <v>44</v>
      </c>
      <c r="B47" s="39">
        <v>1</v>
      </c>
      <c r="C47" s="45"/>
      <c r="D47" s="39"/>
      <c r="J47" s="103" t="s">
        <v>44</v>
      </c>
      <c r="K47" s="39">
        <v>1</v>
      </c>
      <c r="L47" s="45"/>
      <c r="M47" s="39"/>
    </row>
    <row r="48" spans="1:13" ht="15" thickBot="1">
      <c r="B48" s="99">
        <f>SUM(B36:B47)</f>
        <v>55.5</v>
      </c>
      <c r="D48" s="99">
        <f>SUM(D36:D47)</f>
        <v>68.5</v>
      </c>
      <c r="K48" s="99">
        <f>SUM(K36:K47)</f>
        <v>80.5</v>
      </c>
      <c r="M48" s="99">
        <f>SUM(M36:M47)</f>
        <v>75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" t="s">
        <v>84</v>
      </c>
      <c r="B50" s="40">
        <v>2</v>
      </c>
      <c r="C50" s="1" t="s">
        <v>174</v>
      </c>
      <c r="D50" s="40">
        <v>5</v>
      </c>
      <c r="F50" s="107"/>
      <c r="J50" s="1" t="s">
        <v>255</v>
      </c>
      <c r="K50" s="40">
        <v>5</v>
      </c>
      <c r="L50" s="1" t="s">
        <v>89</v>
      </c>
      <c r="M50" s="40">
        <v>7</v>
      </c>
    </row>
    <row r="51" spans="1:13" ht="15">
      <c r="A51" s="2" t="s">
        <v>161</v>
      </c>
      <c r="B51" s="32" t="s">
        <v>403</v>
      </c>
      <c r="C51" s="2" t="s">
        <v>308</v>
      </c>
      <c r="D51" s="32">
        <v>6</v>
      </c>
      <c r="F51" s="107"/>
      <c r="J51" s="2" t="s">
        <v>141</v>
      </c>
      <c r="K51" s="32" t="s">
        <v>403</v>
      </c>
      <c r="L51" s="2" t="s">
        <v>331</v>
      </c>
      <c r="M51" s="32">
        <v>5.5</v>
      </c>
    </row>
    <row r="52" spans="1:13" ht="15">
      <c r="A52" s="2" t="s">
        <v>310</v>
      </c>
      <c r="B52" s="41">
        <v>5.5</v>
      </c>
      <c r="C52" s="2" t="s">
        <v>329</v>
      </c>
      <c r="D52" s="41" t="s">
        <v>403</v>
      </c>
      <c r="F52" s="107"/>
      <c r="J52" s="2" t="s">
        <v>443</v>
      </c>
      <c r="K52" s="41" t="s">
        <v>403</v>
      </c>
      <c r="L52" s="2" t="s">
        <v>162</v>
      </c>
      <c r="M52" s="41" t="s">
        <v>403</v>
      </c>
    </row>
    <row r="53" spans="1:13" ht="15">
      <c r="A53" s="2" t="s">
        <v>384</v>
      </c>
      <c r="B53" s="41" t="s">
        <v>403</v>
      </c>
      <c r="C53" s="2" t="s">
        <v>291</v>
      </c>
      <c r="D53" s="41">
        <v>7</v>
      </c>
      <c r="F53" s="107"/>
      <c r="J53" s="75" t="s">
        <v>340</v>
      </c>
      <c r="K53" s="76">
        <v>6.5</v>
      </c>
      <c r="L53" s="2" t="s">
        <v>269</v>
      </c>
      <c r="M53" s="41">
        <v>6</v>
      </c>
    </row>
    <row r="54" spans="1:13" ht="15">
      <c r="A54" s="75" t="s">
        <v>385</v>
      </c>
      <c r="B54" s="76">
        <v>6</v>
      </c>
      <c r="C54" s="75" t="s">
        <v>198</v>
      </c>
      <c r="D54" s="76">
        <v>7</v>
      </c>
      <c r="F54" s="107"/>
      <c r="J54" s="2" t="s">
        <v>306</v>
      </c>
      <c r="K54" s="32">
        <v>7.5</v>
      </c>
      <c r="L54" s="75" t="s">
        <v>248</v>
      </c>
      <c r="M54" s="76">
        <v>5.5</v>
      </c>
    </row>
    <row r="55" spans="1:13" ht="15">
      <c r="A55" s="2" t="s">
        <v>160</v>
      </c>
      <c r="B55" s="41" t="s">
        <v>403</v>
      </c>
      <c r="C55" s="2" t="s">
        <v>228</v>
      </c>
      <c r="D55" s="41" t="s">
        <v>403</v>
      </c>
      <c r="F55" s="107"/>
      <c r="J55" s="2" t="s">
        <v>323</v>
      </c>
      <c r="K55" s="41" t="s">
        <v>403</v>
      </c>
      <c r="L55" s="2" t="s">
        <v>444</v>
      </c>
      <c r="M55" s="41">
        <v>9.5</v>
      </c>
    </row>
    <row r="56" spans="1:13" ht="15">
      <c r="A56" s="2" t="s">
        <v>300</v>
      </c>
      <c r="B56" s="41" t="s">
        <v>403</v>
      </c>
      <c r="C56" s="2" t="s">
        <v>341</v>
      </c>
      <c r="D56" s="41" t="s">
        <v>403</v>
      </c>
      <c r="F56" s="107"/>
      <c r="J56" s="2"/>
      <c r="K56" s="41"/>
      <c r="L56" s="2" t="s">
        <v>132</v>
      </c>
      <c r="M56" s="41">
        <v>6</v>
      </c>
    </row>
    <row r="57" spans="1:13" ht="15">
      <c r="A57" s="2" t="s">
        <v>91</v>
      </c>
      <c r="B57" s="41">
        <v>5</v>
      </c>
      <c r="C57" s="2" t="s">
        <v>299</v>
      </c>
      <c r="D57" s="41">
        <v>6</v>
      </c>
      <c r="F57" s="107"/>
      <c r="J57" s="2" t="s">
        <v>311</v>
      </c>
      <c r="K57" s="41">
        <v>6</v>
      </c>
      <c r="L57" s="2" t="s">
        <v>127</v>
      </c>
      <c r="M57" s="41" t="s">
        <v>403</v>
      </c>
    </row>
    <row r="58" spans="1:13" ht="15">
      <c r="A58" s="2" t="s">
        <v>342</v>
      </c>
      <c r="B58" s="41"/>
      <c r="C58" s="2" t="s">
        <v>381</v>
      </c>
      <c r="D58" s="41" t="s">
        <v>403</v>
      </c>
      <c r="F58" s="107"/>
      <c r="J58" s="2" t="s">
        <v>282</v>
      </c>
      <c r="K58" s="41" t="s">
        <v>403</v>
      </c>
      <c r="L58" s="2" t="s">
        <v>126</v>
      </c>
      <c r="M58" s="41">
        <v>6.5</v>
      </c>
    </row>
    <row r="59" spans="1:13" ht="15" thickBot="1">
      <c r="A59" s="36"/>
      <c r="B59" s="42"/>
      <c r="C59" s="36" t="s">
        <v>324</v>
      </c>
      <c r="D59" s="42" t="s">
        <v>403</v>
      </c>
      <c r="J59" s="36" t="s">
        <v>222</v>
      </c>
      <c r="K59" s="42" t="s">
        <v>403</v>
      </c>
      <c r="L59" s="36" t="s">
        <v>451</v>
      </c>
      <c r="M59" s="42" t="s">
        <v>403</v>
      </c>
    </row>
    <row r="60" spans="1:13">
      <c r="A60" s="60"/>
      <c r="B60" s="60"/>
      <c r="C60" s="60"/>
      <c r="D60" s="60"/>
      <c r="J60" s="60"/>
      <c r="K60" s="60"/>
      <c r="L60" s="60"/>
      <c r="M60" s="60"/>
    </row>
    <row r="61" spans="1:13">
      <c r="A61" s="60"/>
      <c r="B61" s="60"/>
      <c r="C61" s="60"/>
      <c r="D61" s="60"/>
      <c r="J61" s="60"/>
      <c r="K61" s="60"/>
      <c r="L61" s="60"/>
      <c r="M61" s="60"/>
    </row>
    <row r="62" spans="1:13" ht="15" thickBot="1">
      <c r="D62" s="6"/>
    </row>
    <row r="63" spans="1:13" ht="21" thickBot="1">
      <c r="A63" s="151" t="s">
        <v>56</v>
      </c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3"/>
    </row>
    <row r="64" spans="1:13" ht="15" thickBot="1"/>
    <row r="65" spans="1:14" ht="15" thickBot="1">
      <c r="A65" s="61" t="str">
        <f>+[1]TABELLONE!J66</f>
        <v>MC TOWN</v>
      </c>
      <c r="B65" s="39">
        <f>IF(B78&lt;66,0,IF(B78&lt;70,1,IF(B78&lt;74,2,IF(B78&lt;78,3,IF(B78&lt;82,4,IF(B78&lt;86,5,IF(B78&lt;90,6,IF(B78&lt;94,7,IF(B78&lt;98,8,IF(B78&lt;101,9,10))))))))))</f>
        <v>1</v>
      </c>
      <c r="C65" s="61" t="str">
        <f>+[1]TABELLONE!K66</f>
        <v>FLYBEARD</v>
      </c>
      <c r="D65" s="39">
        <f>IF(D78&lt;66,0,IF(D78&lt;70,1,IF(D78&lt;74,2,IF(D78&lt;78,3,IF(D78&lt;82,4,IF(D78&lt;86,5,IF(D78&lt;90,6,IF(D78&lt;94,7,IF(D78&lt;98,8,IF(D78&lt;101,9,10))))))))))</f>
        <v>4</v>
      </c>
      <c r="J65" s="61" t="str">
        <f>+[1]TABELLONE!J67</f>
        <v>AC NUMBERS</v>
      </c>
      <c r="K65" s="39">
        <f>IF(K78&lt;66,0,IF(K78&lt;70,1,IF(K78&lt;74,2,IF(K78&lt;78,3,IF(K78&lt;82,4,IF(K78&lt;86,5,IF(K78&lt;90,6,IF(K78&lt;94,7,IF(K78&lt;98,8,IF(K78&lt;101,9,10))))))))))</f>
        <v>2</v>
      </c>
      <c r="L65" s="61" t="str">
        <f>+[1]TABELLONE!K67</f>
        <v>SKIACCIAK MOSCA</v>
      </c>
      <c r="M65" s="39">
        <f>IF(M78&lt;66,0,IF(M78&lt;70,1,IF(M78&lt;74,2,IF(M78&lt;78,3,IF(M78&lt;82,4,IF(M78&lt;86,5,IF(M78&lt;90,6,IF(M78&lt;94,7,IF(M78&lt;98,8,IF(M78&lt;101,9,10))))))))))</f>
        <v>4</v>
      </c>
    </row>
    <row r="66" spans="1:14" ht="15">
      <c r="A66" s="8" t="s">
        <v>140</v>
      </c>
      <c r="B66" s="40">
        <v>5</v>
      </c>
      <c r="C66" s="8" t="s">
        <v>93</v>
      </c>
      <c r="D66" s="40">
        <v>4.5</v>
      </c>
      <c r="F66" s="107"/>
      <c r="J66" s="8" t="s">
        <v>447</v>
      </c>
      <c r="K66" s="40">
        <v>2.5</v>
      </c>
      <c r="L66" s="8" t="s">
        <v>262</v>
      </c>
      <c r="M66" s="40">
        <v>6.5</v>
      </c>
    </row>
    <row r="67" spans="1:14" ht="15">
      <c r="A67" s="73" t="s">
        <v>119</v>
      </c>
      <c r="B67" s="74">
        <v>5</v>
      </c>
      <c r="C67" s="9" t="s">
        <v>121</v>
      </c>
      <c r="D67" s="41">
        <v>5</v>
      </c>
      <c r="F67" s="107"/>
      <c r="J67" s="9" t="s">
        <v>154</v>
      </c>
      <c r="K67" s="41">
        <v>6</v>
      </c>
      <c r="L67" s="9" t="s">
        <v>377</v>
      </c>
      <c r="M67" s="41">
        <v>5</v>
      </c>
      <c r="N67" s="6"/>
    </row>
    <row r="68" spans="1:14" ht="15">
      <c r="A68" s="73" t="s">
        <v>139</v>
      </c>
      <c r="B68" s="74">
        <v>6</v>
      </c>
      <c r="C68" s="9" t="s">
        <v>110</v>
      </c>
      <c r="D68" s="41">
        <v>5</v>
      </c>
      <c r="F68" s="107"/>
      <c r="J68" s="9" t="s">
        <v>105</v>
      </c>
      <c r="K68" s="41">
        <v>8</v>
      </c>
      <c r="L68" s="73" t="s">
        <v>303</v>
      </c>
      <c r="M68" s="74">
        <v>5.5</v>
      </c>
      <c r="N68" s="6"/>
    </row>
    <row r="69" spans="1:14" ht="15" customHeight="1">
      <c r="A69" s="9" t="s">
        <v>280</v>
      </c>
      <c r="B69" s="41">
        <v>6</v>
      </c>
      <c r="C69" s="9" t="s">
        <v>172</v>
      </c>
      <c r="D69" s="41">
        <v>5.5</v>
      </c>
      <c r="F69" s="107"/>
      <c r="I69" s="19"/>
      <c r="J69" s="9" t="s">
        <v>314</v>
      </c>
      <c r="K69" s="41">
        <v>7</v>
      </c>
      <c r="L69" s="73" t="s">
        <v>304</v>
      </c>
      <c r="M69" s="74">
        <v>5</v>
      </c>
      <c r="N69" s="6"/>
    </row>
    <row r="70" spans="1:14" ht="15" customHeight="1">
      <c r="A70" s="9" t="s">
        <v>237</v>
      </c>
      <c r="B70" s="32">
        <v>6.5</v>
      </c>
      <c r="C70" s="9" t="s">
        <v>92</v>
      </c>
      <c r="D70" s="32">
        <v>12</v>
      </c>
      <c r="F70" s="107"/>
      <c r="J70" s="9" t="s">
        <v>194</v>
      </c>
      <c r="K70" s="32">
        <v>6.5</v>
      </c>
      <c r="L70" s="9" t="s">
        <v>100</v>
      </c>
      <c r="M70" s="32">
        <v>4.5</v>
      </c>
      <c r="N70" s="6"/>
    </row>
    <row r="71" spans="1:14" ht="15" customHeight="1">
      <c r="A71" s="9" t="s">
        <v>246</v>
      </c>
      <c r="B71" s="41">
        <v>6</v>
      </c>
      <c r="C71" s="9" t="s">
        <v>130</v>
      </c>
      <c r="D71" s="41">
        <v>7</v>
      </c>
      <c r="F71" s="107"/>
      <c r="J71" s="9" t="s">
        <v>78</v>
      </c>
      <c r="K71" s="41">
        <v>7</v>
      </c>
      <c r="L71" s="9" t="s">
        <v>231</v>
      </c>
      <c r="M71" s="41">
        <v>6</v>
      </c>
      <c r="N71" s="6"/>
    </row>
    <row r="72" spans="1:14" ht="15" customHeight="1">
      <c r="A72" s="9" t="s">
        <v>109</v>
      </c>
      <c r="B72" s="41">
        <v>4.5</v>
      </c>
      <c r="C72" s="9" t="s">
        <v>250</v>
      </c>
      <c r="D72" s="41">
        <v>6</v>
      </c>
      <c r="F72" s="107"/>
      <c r="J72" s="9" t="s">
        <v>275</v>
      </c>
      <c r="K72" s="41">
        <v>5.5</v>
      </c>
      <c r="L72" s="9" t="s">
        <v>286</v>
      </c>
      <c r="M72" s="41">
        <v>10.5</v>
      </c>
      <c r="N72" s="6"/>
    </row>
    <row r="73" spans="1:14" ht="15" customHeight="1">
      <c r="A73" s="9" t="s">
        <v>328</v>
      </c>
      <c r="B73" s="41">
        <v>10</v>
      </c>
      <c r="C73" s="9" t="s">
        <v>322</v>
      </c>
      <c r="D73" s="41">
        <v>13.5</v>
      </c>
      <c r="F73" s="107"/>
      <c r="J73" s="73" t="s">
        <v>256</v>
      </c>
      <c r="K73" s="74">
        <v>5</v>
      </c>
      <c r="L73" s="9" t="s">
        <v>284</v>
      </c>
      <c r="M73" s="41">
        <v>9</v>
      </c>
      <c r="N73" s="6"/>
    </row>
    <row r="74" spans="1:14" ht="15" customHeight="1">
      <c r="A74" s="9" t="s">
        <v>71</v>
      </c>
      <c r="B74" s="41">
        <v>6.5</v>
      </c>
      <c r="C74" s="9" t="s">
        <v>164</v>
      </c>
      <c r="D74" s="41">
        <v>5.5</v>
      </c>
      <c r="F74" s="107"/>
      <c r="J74" s="9" t="s">
        <v>63</v>
      </c>
      <c r="K74" s="41">
        <v>9.5</v>
      </c>
      <c r="L74" s="9" t="s">
        <v>378</v>
      </c>
      <c r="M74" s="41">
        <v>14</v>
      </c>
      <c r="N74" s="6"/>
    </row>
    <row r="75" spans="1:14" ht="15" customHeight="1">
      <c r="A75" s="9" t="s">
        <v>72</v>
      </c>
      <c r="B75" s="41">
        <v>6</v>
      </c>
      <c r="C75" s="73" t="s">
        <v>395</v>
      </c>
      <c r="D75" s="74">
        <v>6</v>
      </c>
      <c r="F75" s="107"/>
      <c r="J75" s="9" t="s">
        <v>249</v>
      </c>
      <c r="K75" s="41">
        <v>9</v>
      </c>
      <c r="L75" s="9" t="s">
        <v>224</v>
      </c>
      <c r="M75" s="41">
        <v>5.5</v>
      </c>
      <c r="N75" s="6"/>
    </row>
    <row r="76" spans="1:14" ht="15" customHeight="1" thickBot="1">
      <c r="A76" s="10" t="s">
        <v>75</v>
      </c>
      <c r="B76" s="42">
        <v>6</v>
      </c>
      <c r="C76" s="10" t="s">
        <v>70</v>
      </c>
      <c r="D76" s="42">
        <v>9.5</v>
      </c>
      <c r="F76" s="107"/>
      <c r="J76" s="10" t="s">
        <v>448</v>
      </c>
      <c r="K76" s="42">
        <v>6.5</v>
      </c>
      <c r="L76" s="10" t="s">
        <v>240</v>
      </c>
      <c r="M76" s="42">
        <v>9.5</v>
      </c>
      <c r="N76" s="6"/>
    </row>
    <row r="77" spans="1:14" ht="15" customHeight="1" thickBot="1">
      <c r="A77" s="103" t="s">
        <v>44</v>
      </c>
      <c r="B77" s="39">
        <v>1</v>
      </c>
      <c r="C77" s="45"/>
      <c r="D77" s="39"/>
      <c r="F77" s="107"/>
      <c r="J77" s="103" t="s">
        <v>44</v>
      </c>
      <c r="K77" s="39">
        <v>1</v>
      </c>
      <c r="L77" s="45"/>
      <c r="M77" s="39"/>
      <c r="N77" s="6"/>
    </row>
    <row r="78" spans="1:14" ht="15" customHeight="1" thickBot="1">
      <c r="B78" s="99">
        <f>SUM(B66:B77)</f>
        <v>68.5</v>
      </c>
      <c r="D78" s="99">
        <f>SUM(D66:D77)</f>
        <v>79.5</v>
      </c>
      <c r="F78" s="107"/>
      <c r="K78" s="99">
        <f>SUM(K66:K77)</f>
        <v>73.5</v>
      </c>
      <c r="M78" s="99">
        <f>SUM(M66:M77)</f>
        <v>81</v>
      </c>
      <c r="N78" s="6"/>
    </row>
    <row r="79" spans="1:14" ht="15.75" customHeight="1" thickBot="1">
      <c r="A79" s="34" t="s">
        <v>14</v>
      </c>
      <c r="C79" s="34" t="s">
        <v>14</v>
      </c>
      <c r="F79" s="107"/>
      <c r="J79" s="34" t="s">
        <v>14</v>
      </c>
      <c r="L79" s="34" t="s">
        <v>14</v>
      </c>
      <c r="N79" s="6"/>
    </row>
    <row r="80" spans="1:14" ht="15.75" customHeight="1">
      <c r="A80" s="1" t="s">
        <v>140</v>
      </c>
      <c r="B80" s="40">
        <v>5</v>
      </c>
      <c r="C80" s="1" t="s">
        <v>93</v>
      </c>
      <c r="D80" s="40">
        <v>4.5</v>
      </c>
      <c r="F80" s="107"/>
      <c r="J80" s="1" t="s">
        <v>447</v>
      </c>
      <c r="K80" s="40">
        <v>2.5</v>
      </c>
      <c r="L80" s="1" t="s">
        <v>262</v>
      </c>
      <c r="M80" s="40">
        <v>2</v>
      </c>
      <c r="N80" s="6"/>
    </row>
    <row r="81" spans="1:17" ht="15.75" customHeight="1">
      <c r="A81" s="75" t="s">
        <v>401</v>
      </c>
      <c r="B81" s="76">
        <v>5</v>
      </c>
      <c r="C81" s="2" t="s">
        <v>184</v>
      </c>
      <c r="D81" s="32" t="s">
        <v>403</v>
      </c>
      <c r="F81" s="107"/>
      <c r="J81" s="2" t="s">
        <v>412</v>
      </c>
      <c r="K81" s="32">
        <v>5.5</v>
      </c>
      <c r="L81" s="2" t="s">
        <v>190</v>
      </c>
      <c r="M81" s="32" t="s">
        <v>403</v>
      </c>
      <c r="N81" s="6"/>
    </row>
    <row r="82" spans="1:17" ht="15" customHeight="1">
      <c r="A82" s="75" t="s">
        <v>128</v>
      </c>
      <c r="B82" s="76">
        <v>6</v>
      </c>
      <c r="C82" s="2" t="s">
        <v>298</v>
      </c>
      <c r="D82" s="41" t="s">
        <v>403</v>
      </c>
      <c r="F82" s="107"/>
      <c r="J82" s="2" t="s">
        <v>413</v>
      </c>
      <c r="K82" s="41" t="s">
        <v>403</v>
      </c>
      <c r="L82" s="75" t="s">
        <v>257</v>
      </c>
      <c r="M82" s="76">
        <v>5.5</v>
      </c>
      <c r="N82" s="6"/>
    </row>
    <row r="83" spans="1:17" ht="15" customHeight="1">
      <c r="A83" s="2" t="s">
        <v>125</v>
      </c>
      <c r="B83" s="41" t="s">
        <v>403</v>
      </c>
      <c r="C83" s="2" t="s">
        <v>307</v>
      </c>
      <c r="D83" s="41">
        <v>6</v>
      </c>
      <c r="F83" s="107"/>
      <c r="J83" s="2" t="s">
        <v>137</v>
      </c>
      <c r="K83" s="41">
        <v>6</v>
      </c>
      <c r="L83" s="75" t="s">
        <v>169</v>
      </c>
      <c r="M83" s="76">
        <v>5</v>
      </c>
      <c r="N83" s="6"/>
    </row>
    <row r="84" spans="1:17" ht="15" customHeight="1">
      <c r="A84" s="2" t="s">
        <v>134</v>
      </c>
      <c r="B84" s="32">
        <v>6</v>
      </c>
      <c r="C84" s="2" t="s">
        <v>73</v>
      </c>
      <c r="D84" s="32">
        <v>8</v>
      </c>
      <c r="F84" s="107"/>
      <c r="J84" s="75" t="s">
        <v>449</v>
      </c>
      <c r="K84" s="76">
        <v>5</v>
      </c>
      <c r="L84" s="2" t="s">
        <v>297</v>
      </c>
      <c r="M84" s="32">
        <v>7</v>
      </c>
      <c r="N84" s="6"/>
      <c r="Q84" s="6"/>
    </row>
    <row r="85" spans="1:17" ht="15" customHeight="1">
      <c r="A85" s="2" t="s">
        <v>446</v>
      </c>
      <c r="B85" s="41">
        <v>5.5</v>
      </c>
      <c r="C85" s="2" t="s">
        <v>267</v>
      </c>
      <c r="D85" s="41" t="s">
        <v>403</v>
      </c>
      <c r="F85" s="107"/>
      <c r="J85" s="2" t="s">
        <v>101</v>
      </c>
      <c r="K85" s="41" t="s">
        <v>403</v>
      </c>
      <c r="L85" s="2" t="s">
        <v>271</v>
      </c>
      <c r="M85" s="41">
        <v>6.5</v>
      </c>
      <c r="N85" s="6"/>
      <c r="Q85" s="6"/>
    </row>
    <row r="86" spans="1:17" ht="15" customHeight="1">
      <c r="A86" s="2" t="s">
        <v>112</v>
      </c>
      <c r="B86" s="41">
        <v>7</v>
      </c>
      <c r="C86" s="2" t="s">
        <v>243</v>
      </c>
      <c r="D86" s="41">
        <v>7</v>
      </c>
      <c r="F86" s="107"/>
      <c r="J86" s="2" t="s">
        <v>450</v>
      </c>
      <c r="K86" s="41">
        <v>5</v>
      </c>
      <c r="L86" s="2" t="s">
        <v>274</v>
      </c>
      <c r="M86" s="41">
        <v>6</v>
      </c>
      <c r="N86" s="6"/>
      <c r="Q86" s="6"/>
    </row>
    <row r="87" spans="1:17" ht="15" customHeight="1">
      <c r="A87" s="2" t="s">
        <v>156</v>
      </c>
      <c r="B87" s="41">
        <v>6</v>
      </c>
      <c r="C87" s="75" t="s">
        <v>129</v>
      </c>
      <c r="D87" s="76">
        <v>6</v>
      </c>
      <c r="G87" t="str">
        <f t="shared" ref="G87" si="0">UPPER(F87)</f>
        <v/>
      </c>
      <c r="J87" s="2" t="s">
        <v>95</v>
      </c>
      <c r="K87" s="41">
        <v>6</v>
      </c>
      <c r="L87" s="2" t="s">
        <v>183</v>
      </c>
      <c r="M87" s="41">
        <v>6.5</v>
      </c>
      <c r="N87" s="6"/>
      <c r="Q87" s="6"/>
    </row>
    <row r="88" spans="1:17" ht="15" customHeight="1">
      <c r="A88" s="2" t="s">
        <v>254</v>
      </c>
      <c r="B88" s="41" t="s">
        <v>403</v>
      </c>
      <c r="C88" s="2" t="s">
        <v>182</v>
      </c>
      <c r="D88" s="41" t="s">
        <v>403</v>
      </c>
      <c r="J88" s="2" t="s">
        <v>192</v>
      </c>
      <c r="K88" s="41" t="s">
        <v>403</v>
      </c>
      <c r="L88" s="2" t="s">
        <v>315</v>
      </c>
      <c r="M88" s="41" t="s">
        <v>403</v>
      </c>
      <c r="N88" s="6"/>
      <c r="Q88" s="6"/>
    </row>
    <row r="89" spans="1:17" ht="15" customHeight="1" thickBot="1">
      <c r="A89" s="36" t="s">
        <v>290</v>
      </c>
      <c r="B89" s="42" t="s">
        <v>403</v>
      </c>
      <c r="C89" s="36" t="s">
        <v>138</v>
      </c>
      <c r="D89" s="42" t="s">
        <v>403</v>
      </c>
      <c r="J89" s="36" t="s">
        <v>196</v>
      </c>
      <c r="K89" s="42">
        <v>5.5</v>
      </c>
      <c r="L89" s="36" t="s">
        <v>295</v>
      </c>
      <c r="M89" s="42">
        <v>5.5</v>
      </c>
      <c r="N89" s="6"/>
      <c r="Q89" s="6"/>
    </row>
    <row r="90" spans="1:17" ht="15" customHeight="1">
      <c r="N90" s="6"/>
      <c r="Q90" s="6"/>
    </row>
    <row r="91" spans="1:17" ht="8" customHeight="1">
      <c r="N91" s="6"/>
      <c r="Q91" s="6"/>
    </row>
    <row r="95" spans="1:17" ht="15">
      <c r="E95" s="107"/>
    </row>
    <row r="96" spans="1:17" ht="15">
      <c r="E96" s="107"/>
    </row>
    <row r="97" spans="5:5" ht="15">
      <c r="E97" s="107"/>
    </row>
    <row r="98" spans="5:5" ht="15">
      <c r="E98" s="107"/>
    </row>
    <row r="99" spans="5:5" ht="15">
      <c r="E99" s="107"/>
    </row>
    <row r="100" spans="5:5" ht="15">
      <c r="E100" s="107"/>
    </row>
    <row r="101" spans="5:5" ht="15">
      <c r="E101" s="107"/>
    </row>
    <row r="102" spans="5:5" ht="15">
      <c r="E102" s="107"/>
    </row>
    <row r="103" spans="5:5" ht="15">
      <c r="E103" s="107"/>
    </row>
    <row r="104" spans="5:5" ht="15">
      <c r="E104" s="107"/>
    </row>
    <row r="105" spans="5:5" ht="15">
      <c r="E105" s="107"/>
    </row>
    <row r="106" spans="5:5" ht="15">
      <c r="E106" s="107"/>
    </row>
    <row r="107" spans="5:5" ht="15">
      <c r="E107" s="107"/>
    </row>
    <row r="108" spans="5:5" ht="15">
      <c r="E108" s="107"/>
    </row>
  </sheetData>
  <sheetProtection algorithmName="SHA-512" hashValue="n6qZzVRe+Q7AfM/nyRZfi2n0aYwsfFU6YGQuaG+2RMNeqBg+tetTh1XsvFiCkmbDE5LMW/7jKUKncSOV2YnNAA==" saltValue="F4y2CAVo5SuKpDZg7si/Fg==" spinCount="100000" sheet="1" objects="1" scenarios="1" selectLockedCells="1" selectUnlockedCells="1"/>
  <mergeCells count="3">
    <mergeCell ref="A3:M3"/>
    <mergeCell ref="A33:M33"/>
    <mergeCell ref="A63:M6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24" workbookViewId="0">
      <selection activeCell="F6" sqref="F6:G9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108" t="s">
        <v>456</v>
      </c>
    </row>
    <row r="2" spans="1:13" ht="15" thickBot="1"/>
    <row r="3" spans="1:13" ht="21" thickBot="1">
      <c r="A3" s="148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13" ht="15" thickBot="1"/>
    <row r="5" spans="1:13" ht="15" thickBot="1">
      <c r="A5" s="61" t="str">
        <f>+TABELLONE!J18</f>
        <v>AC DENTI</v>
      </c>
      <c r="B5" s="39">
        <f>IF(B18&lt;66,0,IF(B18&lt;70,1,IF(B18&lt;74,2,IF(B18&lt;78,3,IF(B18&lt;82,4,IF(B18&lt;86,5,IF(B18&lt;90,6,IF(B18&lt;94,7,IF(B18&lt;98,8,IF(B18&lt;101,9,10))))))))))</f>
        <v>2</v>
      </c>
      <c r="C5" s="61" t="str">
        <f>+TABELLONE!K18</f>
        <v>CS RIPOSA</v>
      </c>
      <c r="D5" s="39">
        <f>IF(D18&lt;66,0,IF(D18&lt;70,1,IF(D18&lt;74,2,IF(D18&lt;78,3,IF(D18&lt;82,4,IF(D18&lt;86,5,IF(D18&lt;90,6,IF(D18&lt;94,7,IF(D18&lt;98,8,IF(D18&lt;101,9,10))))))))))</f>
        <v>2</v>
      </c>
      <c r="E5" s="21"/>
      <c r="J5" s="61" t="str">
        <f>+TABELLONE!J19</f>
        <v>BRIGATA GURREN</v>
      </c>
      <c r="K5" s="39">
        <f>IF(K18&lt;66,0,IF(K18&lt;70,1,IF(K18&lt;74,2,IF(K18&lt;78,3,IF(K18&lt;82,4,IF(K18&lt;86,5,IF(K18&lt;90,6,IF(K18&lt;94,7,IF(K18&lt;98,8,IF(K18&lt;101,9,10))))))))))</f>
        <v>1</v>
      </c>
      <c r="L5" s="61" t="str">
        <f>+TABELLONE!K19</f>
        <v>INTERFOGAT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144</v>
      </c>
      <c r="B6" s="40">
        <v>5.5</v>
      </c>
      <c r="C6" s="8" t="s">
        <v>398</v>
      </c>
      <c r="D6" s="40">
        <v>8</v>
      </c>
      <c r="E6" s="21"/>
      <c r="F6" s="73"/>
      <c r="G6" s="74"/>
      <c r="J6" s="8" t="s">
        <v>48</v>
      </c>
      <c r="K6" s="40">
        <v>2.5</v>
      </c>
      <c r="L6" s="8" t="s">
        <v>67</v>
      </c>
      <c r="M6" s="40">
        <v>4</v>
      </c>
    </row>
    <row r="7" spans="1:13">
      <c r="A7" s="9" t="s">
        <v>106</v>
      </c>
      <c r="B7" s="41">
        <v>6.5</v>
      </c>
      <c r="C7" s="9" t="s">
        <v>171</v>
      </c>
      <c r="D7" s="41">
        <v>5</v>
      </c>
      <c r="E7" s="21"/>
      <c r="F7" s="75"/>
      <c r="G7" s="76"/>
      <c r="J7" s="9" t="s">
        <v>149</v>
      </c>
      <c r="K7" s="41">
        <v>6</v>
      </c>
      <c r="L7" s="9" t="s">
        <v>188</v>
      </c>
      <c r="M7" s="41">
        <v>6</v>
      </c>
    </row>
    <row r="8" spans="1:13">
      <c r="A8" s="9" t="s">
        <v>113</v>
      </c>
      <c r="B8" s="41">
        <v>4</v>
      </c>
      <c r="C8" s="9" t="s">
        <v>399</v>
      </c>
      <c r="D8" s="41">
        <v>6</v>
      </c>
      <c r="J8" s="9" t="s">
        <v>264</v>
      </c>
      <c r="K8" s="41">
        <v>6</v>
      </c>
      <c r="L8" s="9" t="s">
        <v>285</v>
      </c>
      <c r="M8" s="41">
        <v>6</v>
      </c>
    </row>
    <row r="9" spans="1:13">
      <c r="A9" s="9" t="s">
        <v>187</v>
      </c>
      <c r="B9" s="41">
        <v>7.5</v>
      </c>
      <c r="C9" s="9" t="s">
        <v>268</v>
      </c>
      <c r="D9" s="41">
        <v>6</v>
      </c>
      <c r="E9" s="21"/>
      <c r="F9" s="82" t="s">
        <v>195</v>
      </c>
      <c r="J9" s="9" t="s">
        <v>289</v>
      </c>
      <c r="K9" s="41">
        <v>6</v>
      </c>
      <c r="L9" s="9" t="s">
        <v>159</v>
      </c>
      <c r="M9" s="41">
        <v>6.5</v>
      </c>
    </row>
    <row r="10" spans="1:13">
      <c r="A10" s="9" t="s">
        <v>226</v>
      </c>
      <c r="B10" s="32">
        <v>10</v>
      </c>
      <c r="C10" s="9" t="s">
        <v>107</v>
      </c>
      <c r="D10" s="32">
        <v>9.5</v>
      </c>
      <c r="F10" s="82" t="s">
        <v>457</v>
      </c>
      <c r="J10" s="9" t="s">
        <v>86</v>
      </c>
      <c r="K10" s="32">
        <v>6.5</v>
      </c>
      <c r="L10" s="9" t="s">
        <v>273</v>
      </c>
      <c r="M10" s="32">
        <v>5.5</v>
      </c>
    </row>
    <row r="11" spans="1:13">
      <c r="A11" s="9" t="s">
        <v>90</v>
      </c>
      <c r="B11" s="41">
        <v>6.5</v>
      </c>
      <c r="C11" s="9" t="s">
        <v>47</v>
      </c>
      <c r="D11" s="41">
        <v>6</v>
      </c>
      <c r="F11" s="82" t="s">
        <v>459</v>
      </c>
      <c r="J11" s="9" t="s">
        <v>390</v>
      </c>
      <c r="K11" s="41">
        <v>6</v>
      </c>
      <c r="L11" s="9" t="s">
        <v>79</v>
      </c>
      <c r="M11" s="41">
        <v>7.5</v>
      </c>
    </row>
    <row r="12" spans="1:13">
      <c r="A12" s="9" t="s">
        <v>277</v>
      </c>
      <c r="B12" s="41">
        <v>5.5</v>
      </c>
      <c r="C12" s="9" t="s">
        <v>400</v>
      </c>
      <c r="D12" s="41">
        <v>9.5</v>
      </c>
      <c r="F12" s="82" t="s">
        <v>458</v>
      </c>
      <c r="J12" s="9" t="s">
        <v>247</v>
      </c>
      <c r="K12" s="41">
        <v>6.5</v>
      </c>
      <c r="L12" s="9" t="s">
        <v>94</v>
      </c>
      <c r="M12" s="41">
        <v>6</v>
      </c>
    </row>
    <row r="13" spans="1:13">
      <c r="A13" s="9" t="s">
        <v>249</v>
      </c>
      <c r="B13" s="41">
        <v>13</v>
      </c>
      <c r="C13" s="73" t="s">
        <v>239</v>
      </c>
      <c r="D13" s="74">
        <v>6.5</v>
      </c>
      <c r="F13" s="82" t="s">
        <v>460</v>
      </c>
      <c r="G13" s="33"/>
      <c r="J13" s="9" t="s">
        <v>111</v>
      </c>
      <c r="K13" s="41">
        <v>6</v>
      </c>
      <c r="L13" s="9" t="s">
        <v>150</v>
      </c>
      <c r="M13" s="41">
        <v>6.5</v>
      </c>
    </row>
    <row r="14" spans="1:13">
      <c r="A14" s="9" t="s">
        <v>66</v>
      </c>
      <c r="B14" s="41">
        <v>6</v>
      </c>
      <c r="C14" s="9" t="s">
        <v>64</v>
      </c>
      <c r="D14" s="41">
        <v>6</v>
      </c>
      <c r="F14" s="82" t="s">
        <v>461</v>
      </c>
      <c r="J14" s="9" t="s">
        <v>65</v>
      </c>
      <c r="K14" s="41">
        <v>8</v>
      </c>
      <c r="L14" s="9" t="s">
        <v>272</v>
      </c>
      <c r="M14" s="41">
        <v>5.5</v>
      </c>
    </row>
    <row r="15" spans="1:13">
      <c r="A15" s="9" t="s">
        <v>103</v>
      </c>
      <c r="B15" s="41">
        <v>5</v>
      </c>
      <c r="C15" s="73" t="s">
        <v>88</v>
      </c>
      <c r="D15" s="74">
        <v>6</v>
      </c>
      <c r="F15" s="82" t="s">
        <v>462</v>
      </c>
      <c r="J15" s="9" t="s">
        <v>220</v>
      </c>
      <c r="K15" s="41">
        <v>6.5</v>
      </c>
      <c r="L15" s="9" t="s">
        <v>62</v>
      </c>
      <c r="M15" s="41">
        <v>6</v>
      </c>
    </row>
    <row r="16" spans="1:13" ht="15" thickBot="1">
      <c r="A16" s="10" t="s">
        <v>131</v>
      </c>
      <c r="B16" s="42">
        <v>1.5</v>
      </c>
      <c r="C16" s="10" t="s">
        <v>252</v>
      </c>
      <c r="D16" s="42">
        <v>4.5</v>
      </c>
      <c r="F16" s="82" t="s">
        <v>463</v>
      </c>
      <c r="J16" s="10" t="s">
        <v>309</v>
      </c>
      <c r="K16" s="42">
        <v>6</v>
      </c>
      <c r="L16" s="10" t="s">
        <v>225</v>
      </c>
      <c r="M16" s="42">
        <v>4.5</v>
      </c>
    </row>
    <row r="17" spans="1:13" ht="15" thickBot="1">
      <c r="A17" s="103" t="s">
        <v>44</v>
      </c>
      <c r="B17" s="39">
        <v>1</v>
      </c>
      <c r="C17" s="45"/>
      <c r="D17" s="39"/>
      <c r="F17" s="82" t="s">
        <v>464</v>
      </c>
      <c r="G17" s="56"/>
      <c r="J17" s="103" t="s">
        <v>44</v>
      </c>
      <c r="K17" s="39">
        <v>1</v>
      </c>
      <c r="L17" s="45"/>
      <c r="M17" s="39"/>
    </row>
    <row r="18" spans="1:13" ht="15" thickBot="1">
      <c r="B18" s="99">
        <f>SUM(B6:B17)</f>
        <v>72</v>
      </c>
      <c r="D18" s="99">
        <f>SUM(D6:D17)</f>
        <v>73</v>
      </c>
      <c r="F18" s="82" t="s">
        <v>465</v>
      </c>
      <c r="G18" s="56"/>
      <c r="K18" s="99">
        <f>SUM(K6:K17)</f>
        <v>67</v>
      </c>
      <c r="M18" s="99">
        <f>SUM(M6:M17)</f>
        <v>64</v>
      </c>
    </row>
    <row r="19" spans="1:13" ht="15" thickBot="1">
      <c r="A19" s="34" t="s">
        <v>14</v>
      </c>
      <c r="C19" s="34" t="s">
        <v>14</v>
      </c>
      <c r="F19" s="82" t="s">
        <v>466</v>
      </c>
      <c r="J19" s="34" t="s">
        <v>14</v>
      </c>
      <c r="L19" s="34" t="s">
        <v>14</v>
      </c>
    </row>
    <row r="20" spans="1:13">
      <c r="A20" s="1" t="s">
        <v>144</v>
      </c>
      <c r="B20" s="40">
        <v>5.5</v>
      </c>
      <c r="C20" s="1" t="s">
        <v>398</v>
      </c>
      <c r="D20" s="40">
        <v>6</v>
      </c>
      <c r="F20" s="82" t="s">
        <v>427</v>
      </c>
      <c r="J20" s="1" t="s">
        <v>48</v>
      </c>
      <c r="K20" s="40">
        <v>2.5</v>
      </c>
      <c r="L20" s="1" t="s">
        <v>67</v>
      </c>
      <c r="M20" s="40">
        <v>4</v>
      </c>
    </row>
    <row r="21" spans="1:13">
      <c r="A21" s="2" t="s">
        <v>143</v>
      </c>
      <c r="B21" s="32">
        <v>10</v>
      </c>
      <c r="C21" s="2" t="s">
        <v>333</v>
      </c>
      <c r="D21" s="32" t="s">
        <v>403</v>
      </c>
      <c r="F21" s="82"/>
      <c r="J21" s="2" t="s">
        <v>236</v>
      </c>
      <c r="K21" s="32">
        <v>5.5</v>
      </c>
      <c r="L21" s="2" t="s">
        <v>296</v>
      </c>
      <c r="M21" s="32" t="s">
        <v>403</v>
      </c>
    </row>
    <row r="22" spans="1:13">
      <c r="A22" s="2" t="s">
        <v>305</v>
      </c>
      <c r="B22" s="41" t="s">
        <v>403</v>
      </c>
      <c r="C22" s="2" t="s">
        <v>166</v>
      </c>
      <c r="D22" s="41" t="s">
        <v>403</v>
      </c>
      <c r="F22" s="82"/>
      <c r="J22" s="2" t="s">
        <v>389</v>
      </c>
      <c r="K22" s="41" t="s">
        <v>403</v>
      </c>
      <c r="L22" s="2" t="s">
        <v>336</v>
      </c>
      <c r="M22" s="41" t="s">
        <v>403</v>
      </c>
    </row>
    <row r="23" spans="1:13">
      <c r="A23" s="2" t="s">
        <v>312</v>
      </c>
      <c r="B23" s="41">
        <v>6</v>
      </c>
      <c r="C23" s="2" t="s">
        <v>313</v>
      </c>
      <c r="D23" s="41">
        <v>6</v>
      </c>
      <c r="F23" s="82"/>
      <c r="J23" s="2" t="s">
        <v>454</v>
      </c>
      <c r="K23" s="41" t="s">
        <v>403</v>
      </c>
      <c r="L23" s="2" t="s">
        <v>260</v>
      </c>
      <c r="M23" s="41" t="s">
        <v>403</v>
      </c>
    </row>
    <row r="24" spans="1:13">
      <c r="A24" s="2" t="s">
        <v>185</v>
      </c>
      <c r="B24" s="32" t="s">
        <v>403</v>
      </c>
      <c r="C24" s="75" t="s">
        <v>294</v>
      </c>
      <c r="D24" s="76">
        <v>6.5</v>
      </c>
      <c r="F24" s="82"/>
      <c r="J24" s="2" t="s">
        <v>151</v>
      </c>
      <c r="K24" s="32">
        <v>5</v>
      </c>
      <c r="L24" s="2" t="s">
        <v>193</v>
      </c>
      <c r="M24" s="32" t="s">
        <v>403</v>
      </c>
    </row>
    <row r="25" spans="1:13">
      <c r="A25" s="2" t="s">
        <v>387</v>
      </c>
      <c r="B25" s="41">
        <v>6.5</v>
      </c>
      <c r="C25" s="2" t="s">
        <v>241</v>
      </c>
      <c r="D25" s="41" t="s">
        <v>403</v>
      </c>
      <c r="F25" s="82"/>
      <c r="J25" s="2" t="s">
        <v>301</v>
      </c>
      <c r="K25" s="41">
        <v>5.5</v>
      </c>
      <c r="L25" s="2" t="s">
        <v>317</v>
      </c>
      <c r="M25" s="41" t="s">
        <v>403</v>
      </c>
    </row>
    <row r="26" spans="1:13">
      <c r="A26" s="2" t="s">
        <v>114</v>
      </c>
      <c r="B26" s="41">
        <v>6.5</v>
      </c>
      <c r="C26" s="2" t="s">
        <v>338</v>
      </c>
      <c r="D26" s="41" t="s">
        <v>403</v>
      </c>
      <c r="F26" s="82"/>
      <c r="J26" s="2" t="s">
        <v>326</v>
      </c>
      <c r="K26" s="41" t="s">
        <v>403</v>
      </c>
      <c r="L26" s="2" t="s">
        <v>261</v>
      </c>
      <c r="M26" s="41">
        <v>4.5</v>
      </c>
    </row>
    <row r="27" spans="1:13">
      <c r="A27" s="2" t="s">
        <v>82</v>
      </c>
      <c r="B27" s="41">
        <v>9.5</v>
      </c>
      <c r="C27" s="75" t="s">
        <v>319</v>
      </c>
      <c r="D27" s="76">
        <v>6</v>
      </c>
      <c r="F27" s="82"/>
      <c r="J27" s="2" t="s">
        <v>281</v>
      </c>
      <c r="K27" s="41" t="s">
        <v>403</v>
      </c>
      <c r="L27" s="2" t="s">
        <v>253</v>
      </c>
      <c r="M27" s="41">
        <v>6.5</v>
      </c>
    </row>
    <row r="28" spans="1:13">
      <c r="A28" s="2" t="s">
        <v>223</v>
      </c>
      <c r="B28" s="41" t="s">
        <v>403</v>
      </c>
      <c r="C28" s="2" t="s">
        <v>230</v>
      </c>
      <c r="D28" s="41" t="s">
        <v>403</v>
      </c>
      <c r="F28" s="82"/>
      <c r="J28" s="2" t="s">
        <v>133</v>
      </c>
      <c r="K28" s="41" t="s">
        <v>403</v>
      </c>
      <c r="L28" s="2" t="s">
        <v>108</v>
      </c>
      <c r="M28" s="41">
        <v>10</v>
      </c>
    </row>
    <row r="29" spans="1:13" ht="15" thickBot="1">
      <c r="A29" s="36" t="s">
        <v>320</v>
      </c>
      <c r="B29" s="42" t="s">
        <v>403</v>
      </c>
      <c r="C29" s="36" t="s">
        <v>80</v>
      </c>
      <c r="D29" s="42">
        <v>5.5</v>
      </c>
      <c r="F29" s="82"/>
      <c r="J29" s="36" t="s">
        <v>205</v>
      </c>
      <c r="K29" s="42" t="s">
        <v>403</v>
      </c>
      <c r="L29" s="36" t="s">
        <v>197</v>
      </c>
      <c r="M29" s="42" t="s">
        <v>403</v>
      </c>
    </row>
    <row r="32" spans="1:13" ht="15" thickBot="1"/>
    <row r="33" spans="1:13" ht="21" thickBot="1">
      <c r="A33" s="148" t="s">
        <v>13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3" ht="15" thickBot="1"/>
    <row r="35" spans="1:13" ht="15" thickBot="1">
      <c r="A35" s="61" t="str">
        <f>+TABELLONE!J44</f>
        <v>AC CONTE</v>
      </c>
      <c r="B35" s="39">
        <f>IF(B48&lt;66,0,IF(B48&lt;70,1,IF(B48&lt;74,2,IF(B48&lt;78,3,IF(B48&lt;82,4,IF(B48&lt;86,5,IF(B48&lt;90,6,IF(B48&lt;94,7,IF(B48&lt;98,8,IF(B48&lt;101,9,10))))))))))</f>
        <v>1</v>
      </c>
      <c r="C35" s="61" t="str">
        <f>+TABELLONE!K44</f>
        <v>EVRIBADI</v>
      </c>
      <c r="D35" s="39">
        <f>IF(D48&lt;66,0,IF(D48&lt;70,1,IF(D48&lt;74,2,IF(D48&lt;78,3,IF(D48&lt;82,4,IF(D48&lt;86,5,IF(D48&lt;90,6,IF(D48&lt;94,7,IF(D48&lt;98,8,IF(D48&lt;101,9,10))))))))))</f>
        <v>1</v>
      </c>
      <c r="F35" s="21"/>
      <c r="J35" s="61" t="str">
        <f>+TABELLONE!J45</f>
        <v>MARCELLONA</v>
      </c>
      <c r="K35" s="39">
        <f>IF(K48&lt;66,0,IF(K48&lt;70,1,IF(K48&lt;74,2,IF(K48&lt;78,3,IF(K48&lt;82,4,IF(K48&lt;86,5,IF(K48&lt;90,6,IF(K48&lt;94,7,IF(K48&lt;98,8,IF(K48&lt;101,9,10))))))))))</f>
        <v>3</v>
      </c>
      <c r="L35" s="61" t="str">
        <f>+TABELLONE!K45</f>
        <v>SCARSENAL</v>
      </c>
      <c r="M35" s="39">
        <f>IF(M48&lt;66,0,IF(M48&lt;70,1,IF(M48&lt;74,2,IF(M48&lt;78,3,IF(M48&lt;82,4,IF(M48&lt;86,5,IF(M48&lt;90,6,IF(M48&lt;94,7,IF(M48&lt;98,8,IF(M48&lt;101,9,10))))))))))</f>
        <v>4</v>
      </c>
    </row>
    <row r="36" spans="1:13">
      <c r="A36" s="8" t="s">
        <v>89</v>
      </c>
      <c r="B36" s="40">
        <v>6</v>
      </c>
      <c r="C36" s="8" t="s">
        <v>174</v>
      </c>
      <c r="D36" s="40">
        <v>6</v>
      </c>
      <c r="F36" s="102"/>
      <c r="J36" s="8" t="s">
        <v>255</v>
      </c>
      <c r="K36" s="40">
        <v>6</v>
      </c>
      <c r="L36" s="8" t="s">
        <v>84</v>
      </c>
      <c r="M36" s="40">
        <v>5</v>
      </c>
    </row>
    <row r="37" spans="1:13">
      <c r="A37" s="9" t="s">
        <v>122</v>
      </c>
      <c r="B37" s="41">
        <v>5.5</v>
      </c>
      <c r="C37" s="9" t="s">
        <v>146</v>
      </c>
      <c r="D37" s="41">
        <v>6.5</v>
      </c>
      <c r="F37" s="102"/>
      <c r="J37" s="9" t="s">
        <v>180</v>
      </c>
      <c r="K37" s="41">
        <v>6.5</v>
      </c>
      <c r="L37" s="9" t="s">
        <v>142</v>
      </c>
      <c r="M37" s="41">
        <v>10</v>
      </c>
    </row>
    <row r="38" spans="1:13">
      <c r="A38" s="9" t="s">
        <v>258</v>
      </c>
      <c r="B38" s="41">
        <v>5.5</v>
      </c>
      <c r="C38" s="9" t="s">
        <v>135</v>
      </c>
      <c r="D38" s="41">
        <v>6</v>
      </c>
      <c r="F38" s="102"/>
      <c r="J38" s="9" t="s">
        <v>141</v>
      </c>
      <c r="K38" s="41">
        <v>6.5</v>
      </c>
      <c r="L38" s="9" t="s">
        <v>407</v>
      </c>
      <c r="M38" s="41">
        <v>6</v>
      </c>
    </row>
    <row r="39" spans="1:13">
      <c r="A39" s="9" t="s">
        <v>269</v>
      </c>
      <c r="B39" s="41">
        <v>5.5</v>
      </c>
      <c r="C39" s="73" t="s">
        <v>276</v>
      </c>
      <c r="D39" s="74">
        <v>6.5</v>
      </c>
      <c r="F39" s="102"/>
      <c r="J39" s="9" t="s">
        <v>293</v>
      </c>
      <c r="K39" s="41">
        <v>5</v>
      </c>
      <c r="L39" s="9" t="s">
        <v>161</v>
      </c>
      <c r="M39" s="41">
        <v>6</v>
      </c>
    </row>
    <row r="40" spans="1:13">
      <c r="A40" s="9" t="s">
        <v>200</v>
      </c>
      <c r="B40" s="32">
        <v>7</v>
      </c>
      <c r="C40" s="9" t="s">
        <v>288</v>
      </c>
      <c r="D40" s="32">
        <v>6</v>
      </c>
      <c r="F40" s="102"/>
      <c r="J40" s="9" t="s">
        <v>227</v>
      </c>
      <c r="K40" s="32">
        <v>5.5</v>
      </c>
      <c r="L40" s="9" t="s">
        <v>455</v>
      </c>
      <c r="M40" s="32">
        <v>6</v>
      </c>
    </row>
    <row r="41" spans="1:13">
      <c r="A41" s="9" t="s">
        <v>233</v>
      </c>
      <c r="B41" s="41">
        <v>7</v>
      </c>
      <c r="C41" s="9" t="s">
        <v>116</v>
      </c>
      <c r="D41" s="41">
        <v>6.5</v>
      </c>
      <c r="F41" s="102"/>
      <c r="J41" s="9" t="s">
        <v>396</v>
      </c>
      <c r="K41" s="41">
        <v>9.5</v>
      </c>
      <c r="L41" s="73" t="s">
        <v>429</v>
      </c>
      <c r="M41" s="74">
        <v>15</v>
      </c>
    </row>
    <row r="42" spans="1:13">
      <c r="A42" s="73" t="s">
        <v>83</v>
      </c>
      <c r="B42" s="74">
        <v>0</v>
      </c>
      <c r="C42" s="9" t="s">
        <v>157</v>
      </c>
      <c r="D42" s="41">
        <v>6</v>
      </c>
      <c r="F42" s="102"/>
      <c r="J42" s="9" t="s">
        <v>397</v>
      </c>
      <c r="K42" s="41">
        <v>6.5</v>
      </c>
      <c r="L42" s="9" t="s">
        <v>160</v>
      </c>
      <c r="M42" s="41">
        <v>5</v>
      </c>
    </row>
    <row r="43" spans="1:13">
      <c r="A43" s="9" t="s">
        <v>248</v>
      </c>
      <c r="B43" s="41">
        <v>5.5</v>
      </c>
      <c r="C43" s="9" t="s">
        <v>102</v>
      </c>
      <c r="D43" s="41">
        <v>7</v>
      </c>
      <c r="F43" s="102"/>
      <c r="J43" s="9" t="s">
        <v>96</v>
      </c>
      <c r="K43" s="41">
        <v>5</v>
      </c>
      <c r="L43" s="9" t="s">
        <v>189</v>
      </c>
      <c r="M43" s="41">
        <v>6</v>
      </c>
    </row>
    <row r="44" spans="1:13">
      <c r="A44" s="9" t="s">
        <v>85</v>
      </c>
      <c r="B44" s="41">
        <v>8.5</v>
      </c>
      <c r="C44" s="9" t="s">
        <v>380</v>
      </c>
      <c r="D44" s="41">
        <v>6</v>
      </c>
      <c r="F44" s="102"/>
      <c r="J44" s="9" t="s">
        <v>69</v>
      </c>
      <c r="K44" s="41">
        <v>11</v>
      </c>
      <c r="L44" s="9" t="s">
        <v>245</v>
      </c>
      <c r="M44" s="41">
        <v>5.5</v>
      </c>
    </row>
    <row r="45" spans="1:13">
      <c r="A45" s="9" t="s">
        <v>87</v>
      </c>
      <c r="B45" s="41">
        <v>9</v>
      </c>
      <c r="C45" s="9" t="s">
        <v>77</v>
      </c>
      <c r="D45" s="41">
        <v>5.5</v>
      </c>
      <c r="F45" s="102"/>
      <c r="J45" s="9" t="s">
        <v>222</v>
      </c>
      <c r="K45" s="41">
        <v>8</v>
      </c>
      <c r="L45" s="9" t="s">
        <v>68</v>
      </c>
      <c r="M45" s="41">
        <v>9</v>
      </c>
    </row>
    <row r="46" spans="1:13" ht="15" thickBot="1">
      <c r="A46" s="73" t="s">
        <v>126</v>
      </c>
      <c r="B46" s="74">
        <v>6</v>
      </c>
      <c r="C46" s="10" t="s">
        <v>221</v>
      </c>
      <c r="D46" s="42">
        <v>5.5</v>
      </c>
      <c r="F46" s="102"/>
      <c r="J46" s="73" t="s">
        <v>124</v>
      </c>
      <c r="K46" s="74">
        <v>5</v>
      </c>
      <c r="L46" s="10" t="s">
        <v>342</v>
      </c>
      <c r="M46" s="42">
        <v>6</v>
      </c>
    </row>
    <row r="47" spans="1:13" ht="15" thickBot="1">
      <c r="A47" s="103" t="s">
        <v>44</v>
      </c>
      <c r="B47" s="39">
        <v>1</v>
      </c>
      <c r="C47" s="45"/>
      <c r="D47" s="39"/>
      <c r="E47" s="43"/>
      <c r="J47" s="103" t="s">
        <v>44</v>
      </c>
      <c r="K47" s="39">
        <v>1</v>
      </c>
      <c r="L47" s="45"/>
      <c r="M47" s="39"/>
    </row>
    <row r="48" spans="1:13" ht="15" thickBot="1">
      <c r="B48" s="99">
        <f>SUM(B36:B47)</f>
        <v>66.5</v>
      </c>
      <c r="D48" s="99">
        <f>SUM(D36:D47)</f>
        <v>67.5</v>
      </c>
      <c r="E48" s="43"/>
      <c r="K48" s="99">
        <f>SUM(K36:K47)</f>
        <v>75.5</v>
      </c>
      <c r="M48" s="99">
        <f>SUM(M36:M47)</f>
        <v>79.5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89</v>
      </c>
      <c r="B50" s="40">
        <v>6</v>
      </c>
      <c r="C50" s="1" t="s">
        <v>174</v>
      </c>
      <c r="D50" s="40">
        <v>6</v>
      </c>
      <c r="J50" s="1" t="s">
        <v>255</v>
      </c>
      <c r="K50" s="40">
        <v>6</v>
      </c>
      <c r="L50" s="1" t="s">
        <v>84</v>
      </c>
      <c r="M50" s="40">
        <v>5</v>
      </c>
    </row>
    <row r="51" spans="1:13">
      <c r="A51" s="2" t="s">
        <v>331</v>
      </c>
      <c r="B51" s="32">
        <v>6</v>
      </c>
      <c r="C51" s="2" t="s">
        <v>453</v>
      </c>
      <c r="D51" s="32" t="s">
        <v>403</v>
      </c>
      <c r="J51" s="2" t="s">
        <v>155</v>
      </c>
      <c r="K51" s="32" t="s">
        <v>403</v>
      </c>
      <c r="L51" s="2" t="s">
        <v>384</v>
      </c>
      <c r="M51" s="32">
        <v>6</v>
      </c>
    </row>
    <row r="52" spans="1:13">
      <c r="A52" s="2" t="s">
        <v>259</v>
      </c>
      <c r="B52" s="41">
        <v>5</v>
      </c>
      <c r="C52" s="75" t="s">
        <v>329</v>
      </c>
      <c r="D52" s="76">
        <v>6.5</v>
      </c>
      <c r="J52" s="2" t="s">
        <v>145</v>
      </c>
      <c r="K52" s="41">
        <v>5.5</v>
      </c>
      <c r="L52" s="2" t="s">
        <v>310</v>
      </c>
      <c r="M52" s="41" t="s">
        <v>403</v>
      </c>
    </row>
    <row r="53" spans="1:13">
      <c r="A53" s="2" t="s">
        <v>202</v>
      </c>
      <c r="B53" s="41">
        <v>6</v>
      </c>
      <c r="C53" s="2" t="s">
        <v>148</v>
      </c>
      <c r="D53" s="41" t="s">
        <v>403</v>
      </c>
      <c r="J53" s="2" t="s">
        <v>340</v>
      </c>
      <c r="K53" s="41">
        <v>6</v>
      </c>
      <c r="L53" s="2" t="s">
        <v>300</v>
      </c>
      <c r="M53" s="41" t="s">
        <v>403</v>
      </c>
    </row>
    <row r="54" spans="1:13">
      <c r="A54" s="2" t="s">
        <v>242</v>
      </c>
      <c r="B54" s="32" t="s">
        <v>403</v>
      </c>
      <c r="C54" s="2" t="s">
        <v>165</v>
      </c>
      <c r="D54" s="32">
        <v>6</v>
      </c>
      <c r="J54" s="2" t="s">
        <v>234</v>
      </c>
      <c r="K54" s="32">
        <v>3</v>
      </c>
      <c r="L54" s="2" t="s">
        <v>229</v>
      </c>
      <c r="M54" s="32" t="s">
        <v>403</v>
      </c>
    </row>
    <row r="55" spans="1:13">
      <c r="A55" s="2" t="s">
        <v>404</v>
      </c>
      <c r="B55" s="41" t="s">
        <v>403</v>
      </c>
      <c r="C55" s="2" t="s">
        <v>198</v>
      </c>
      <c r="D55" s="41" t="s">
        <v>403</v>
      </c>
      <c r="J55" s="2" t="s">
        <v>306</v>
      </c>
      <c r="K55" s="41" t="s">
        <v>403</v>
      </c>
      <c r="L55" s="75" t="s">
        <v>235</v>
      </c>
      <c r="M55" s="76">
        <v>15</v>
      </c>
    </row>
    <row r="56" spans="1:13">
      <c r="A56" s="2" t="s">
        <v>132</v>
      </c>
      <c r="B56" s="41" t="s">
        <v>403</v>
      </c>
      <c r="C56" s="2" t="s">
        <v>341</v>
      </c>
      <c r="D56" s="41" t="s">
        <v>403</v>
      </c>
      <c r="J56" s="2" t="s">
        <v>323</v>
      </c>
      <c r="K56" s="41">
        <v>6</v>
      </c>
      <c r="L56" s="2" t="s">
        <v>117</v>
      </c>
      <c r="M56" s="41" t="s">
        <v>403</v>
      </c>
    </row>
    <row r="57" spans="1:13">
      <c r="A57" s="75" t="s">
        <v>127</v>
      </c>
      <c r="B57" s="76">
        <v>6</v>
      </c>
      <c r="C57" s="2" t="s">
        <v>299</v>
      </c>
      <c r="D57" s="41">
        <v>6.5</v>
      </c>
      <c r="J57" s="2" t="s">
        <v>199</v>
      </c>
      <c r="K57" s="41" t="s">
        <v>403</v>
      </c>
      <c r="L57" s="2" t="s">
        <v>91</v>
      </c>
      <c r="M57" s="41">
        <v>6</v>
      </c>
    </row>
    <row r="58" spans="1:13">
      <c r="A58" s="2" t="s">
        <v>335</v>
      </c>
      <c r="B58" s="41">
        <v>6</v>
      </c>
      <c r="C58" s="2" t="s">
        <v>324</v>
      </c>
      <c r="D58" s="41" t="s">
        <v>403</v>
      </c>
      <c r="J58" s="75" t="s">
        <v>311</v>
      </c>
      <c r="K58" s="76">
        <v>5</v>
      </c>
      <c r="L58" s="2" t="s">
        <v>430</v>
      </c>
      <c r="M58" s="41" t="s">
        <v>403</v>
      </c>
    </row>
    <row r="59" spans="1:13" ht="15" thickBot="1">
      <c r="A59" s="36" t="s">
        <v>217</v>
      </c>
      <c r="B59" s="42" t="s">
        <v>403</v>
      </c>
      <c r="C59" s="36" t="s">
        <v>170</v>
      </c>
      <c r="D59" s="42" t="s">
        <v>403</v>
      </c>
      <c r="J59" s="36" t="s">
        <v>282</v>
      </c>
      <c r="K59" s="42">
        <v>5.5</v>
      </c>
      <c r="L59" s="36"/>
      <c r="M59" s="42"/>
    </row>
    <row r="60" spans="1:13" ht="15" thickBot="1">
      <c r="D60" s="6"/>
    </row>
    <row r="61" spans="1:13" ht="21" thickBot="1">
      <c r="A61" s="148" t="s">
        <v>56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50"/>
    </row>
    <row r="62" spans="1:13" ht="15" thickBot="1"/>
    <row r="63" spans="1:13" ht="15" thickBot="1">
      <c r="A63" s="61" t="str">
        <f>+TABELLONE!J70</f>
        <v>SKIACCIAK MOSCA</v>
      </c>
      <c r="B63" s="39">
        <f>IF(B76&lt;66,0,IF(B76&lt;70,1,IF(B76&lt;74,2,IF(B76&lt;78,3,IF(B76&lt;82,4,IF(B76&lt;86,5,IF(B76&lt;90,6,IF(B76&lt;94,7,IF(B76&lt;98,8,IF(B76&lt;101,9,10))))))))))</f>
        <v>1</v>
      </c>
      <c r="C63" s="61" t="str">
        <f>+TABELLONE!K70</f>
        <v>FLYBEARD</v>
      </c>
      <c r="D63" s="39">
        <f>IF(D76&lt;66,0,IF(D76&lt;70,1,IF(D76&lt;74,2,IF(D76&lt;78,3,IF(D76&lt;82,4,IF(D76&lt;86,5,IF(D76&lt;90,6,IF(D76&lt;94,7,IF(D76&lt;98,8,IF(D76&lt;101,9,10))))))))))</f>
        <v>0</v>
      </c>
      <c r="F63" s="21"/>
      <c r="J63" s="61" t="str">
        <f>+TABELLONE!J71</f>
        <v>AC NUMBERS</v>
      </c>
      <c r="K63" s="39">
        <f>IF(K76&lt;66,0,IF(K76&lt;70,1,IF(K76&lt;74,2,IF(K76&lt;78,3,IF(K76&lt;82,4,IF(K76&lt;86,5,IF(K76&lt;90,6,IF(K76&lt;94,7,IF(K76&lt;98,8,IF(K76&lt;101,9,10))))))))))</f>
        <v>3</v>
      </c>
      <c r="L63" s="61" t="str">
        <f>+TABELLONE!K71</f>
        <v>MC TOWN</v>
      </c>
      <c r="M63" s="39">
        <f>IF(M76&lt;66,0,IF(M76&lt;70,1,IF(M76&lt;74,2,IF(M76&lt;78,3,IF(M76&lt;82,4,IF(M76&lt;86,5,IF(M76&lt;90,6,IF(M76&lt;94,7,IF(M76&lt;98,8,IF(M76&lt;101,9,10))))))))))</f>
        <v>2</v>
      </c>
    </row>
    <row r="64" spans="1:13">
      <c r="A64" s="8" t="s">
        <v>262</v>
      </c>
      <c r="B64" s="40">
        <v>5</v>
      </c>
      <c r="C64" s="8" t="s">
        <v>93</v>
      </c>
      <c r="D64" s="40">
        <v>4.5</v>
      </c>
      <c r="F64" s="102"/>
      <c r="J64" s="8" t="s">
        <v>81</v>
      </c>
      <c r="K64" s="40">
        <v>6</v>
      </c>
      <c r="L64" s="8" t="s">
        <v>140</v>
      </c>
      <c r="M64" s="40">
        <v>5</v>
      </c>
    </row>
    <row r="65" spans="1:14">
      <c r="A65" s="73" t="s">
        <v>257</v>
      </c>
      <c r="B65" s="74">
        <v>5</v>
      </c>
      <c r="C65" s="9" t="s">
        <v>121</v>
      </c>
      <c r="D65" s="41">
        <v>6</v>
      </c>
      <c r="F65" s="102"/>
      <c r="J65" s="73" t="s">
        <v>105</v>
      </c>
      <c r="K65" s="74">
        <v>6</v>
      </c>
      <c r="L65" s="9" t="s">
        <v>119</v>
      </c>
      <c r="M65" s="41">
        <v>5.5</v>
      </c>
      <c r="N65" s="20"/>
    </row>
    <row r="66" spans="1:14">
      <c r="A66" s="9" t="s">
        <v>190</v>
      </c>
      <c r="B66" s="41">
        <v>5</v>
      </c>
      <c r="C66" s="9" t="s">
        <v>307</v>
      </c>
      <c r="D66" s="41">
        <v>5</v>
      </c>
      <c r="F66" s="102"/>
      <c r="J66" s="73" t="s">
        <v>137</v>
      </c>
      <c r="K66" s="74">
        <v>11</v>
      </c>
      <c r="L66" s="9" t="s">
        <v>139</v>
      </c>
      <c r="M66" s="41">
        <v>6</v>
      </c>
      <c r="N66" s="20"/>
    </row>
    <row r="67" spans="1:14">
      <c r="A67" s="9" t="s">
        <v>377</v>
      </c>
      <c r="B67" s="41">
        <v>6</v>
      </c>
      <c r="C67" s="73" t="s">
        <v>339</v>
      </c>
      <c r="D67" s="74">
        <v>6</v>
      </c>
      <c r="F67" s="102"/>
      <c r="J67" s="9" t="s">
        <v>154</v>
      </c>
      <c r="K67" s="41">
        <v>5.5</v>
      </c>
      <c r="L67" s="73" t="s">
        <v>280</v>
      </c>
      <c r="M67" s="74">
        <v>6</v>
      </c>
      <c r="N67" s="20"/>
    </row>
    <row r="68" spans="1:14">
      <c r="A68" s="9" t="s">
        <v>100</v>
      </c>
      <c r="B68" s="32">
        <v>6</v>
      </c>
      <c r="C68" s="9" t="s">
        <v>92</v>
      </c>
      <c r="D68" s="32">
        <v>6</v>
      </c>
      <c r="F68" s="102"/>
      <c r="J68" s="73" t="s">
        <v>194</v>
      </c>
      <c r="K68" s="74">
        <v>5.5</v>
      </c>
      <c r="L68" s="9" t="s">
        <v>237</v>
      </c>
      <c r="M68" s="32">
        <v>5.5</v>
      </c>
      <c r="N68" s="20"/>
    </row>
    <row r="69" spans="1:14">
      <c r="A69" s="9" t="s">
        <v>284</v>
      </c>
      <c r="B69" s="41">
        <v>10.5</v>
      </c>
      <c r="C69" s="9" t="s">
        <v>130</v>
      </c>
      <c r="D69" s="41">
        <v>3.5</v>
      </c>
      <c r="F69" s="102"/>
      <c r="J69" s="9" t="s">
        <v>256</v>
      </c>
      <c r="K69" s="41">
        <v>7</v>
      </c>
      <c r="L69" s="9" t="s">
        <v>246</v>
      </c>
      <c r="M69" s="41">
        <v>5.5</v>
      </c>
      <c r="N69" s="20"/>
    </row>
    <row r="70" spans="1:14">
      <c r="A70" s="9" t="s">
        <v>334</v>
      </c>
      <c r="B70" s="41">
        <v>6</v>
      </c>
      <c r="C70" s="9" t="s">
        <v>322</v>
      </c>
      <c r="D70" s="41">
        <v>6</v>
      </c>
      <c r="F70" s="102"/>
      <c r="J70" s="73" t="s">
        <v>78</v>
      </c>
      <c r="K70" s="74">
        <v>0</v>
      </c>
      <c r="L70" s="73" t="s">
        <v>109</v>
      </c>
      <c r="M70" s="74">
        <v>5</v>
      </c>
      <c r="N70" s="20"/>
    </row>
    <row r="71" spans="1:14">
      <c r="A71" s="73" t="s">
        <v>271</v>
      </c>
      <c r="B71" s="74">
        <v>7</v>
      </c>
      <c r="C71" s="9" t="s">
        <v>250</v>
      </c>
      <c r="D71" s="41">
        <v>5</v>
      </c>
      <c r="F71" s="102"/>
      <c r="J71" s="9" t="s">
        <v>275</v>
      </c>
      <c r="K71" s="41">
        <v>6.5</v>
      </c>
      <c r="L71" s="9" t="s">
        <v>158</v>
      </c>
      <c r="M71" s="41">
        <v>7</v>
      </c>
      <c r="N71" s="20"/>
    </row>
    <row r="72" spans="1:14">
      <c r="A72" s="9" t="s">
        <v>378</v>
      </c>
      <c r="B72" s="41">
        <v>5.5</v>
      </c>
      <c r="C72" s="9" t="s">
        <v>164</v>
      </c>
      <c r="D72" s="41">
        <v>5.5</v>
      </c>
      <c r="F72" s="102"/>
      <c r="J72" s="9" t="s">
        <v>63</v>
      </c>
      <c r="K72" s="41">
        <v>13</v>
      </c>
      <c r="L72" s="9" t="s">
        <v>71</v>
      </c>
      <c r="M72" s="41">
        <v>5.5</v>
      </c>
      <c r="N72" s="20"/>
    </row>
    <row r="73" spans="1:14">
      <c r="A73" s="9" t="s">
        <v>224</v>
      </c>
      <c r="B73" s="41">
        <v>5</v>
      </c>
      <c r="C73" s="73" t="s">
        <v>73</v>
      </c>
      <c r="D73" s="74">
        <v>6</v>
      </c>
      <c r="F73" s="102"/>
      <c r="J73" s="9" t="s">
        <v>95</v>
      </c>
      <c r="K73" s="41">
        <v>9.5</v>
      </c>
      <c r="L73" s="9" t="s">
        <v>254</v>
      </c>
      <c r="M73" s="41">
        <v>14</v>
      </c>
      <c r="N73" s="20"/>
    </row>
    <row r="74" spans="1:14" ht="15" thickBot="1">
      <c r="A74" s="10" t="s">
        <v>183</v>
      </c>
      <c r="B74" s="42">
        <v>6</v>
      </c>
      <c r="C74" s="10" t="s">
        <v>129</v>
      </c>
      <c r="D74" s="42">
        <v>10</v>
      </c>
      <c r="F74" s="102"/>
      <c r="J74" s="10" t="s">
        <v>118</v>
      </c>
      <c r="K74" s="42">
        <v>5.5</v>
      </c>
      <c r="L74" s="10" t="s">
        <v>72</v>
      </c>
      <c r="M74" s="42">
        <v>6</v>
      </c>
      <c r="N74" s="20"/>
    </row>
    <row r="75" spans="1:14" ht="15" thickBot="1">
      <c r="A75" s="103" t="s">
        <v>44</v>
      </c>
      <c r="B75" s="39">
        <v>1</v>
      </c>
      <c r="C75" s="45"/>
      <c r="D75" s="39"/>
      <c r="E75" s="43"/>
      <c r="J75" s="103" t="s">
        <v>44</v>
      </c>
      <c r="K75" s="39">
        <v>1</v>
      </c>
      <c r="L75" s="45"/>
      <c r="M75" s="39"/>
      <c r="N75" s="20"/>
    </row>
    <row r="76" spans="1:14" ht="15" thickBot="1">
      <c r="B76" s="99">
        <f>SUM(B64:B75)</f>
        <v>68</v>
      </c>
      <c r="D76" s="99">
        <f>SUM(D64:D75)</f>
        <v>63.5</v>
      </c>
      <c r="E76" s="43"/>
      <c r="K76" s="99">
        <f>SUM(K64:K75)</f>
        <v>76.5</v>
      </c>
      <c r="M76" s="99">
        <f>SUM(M64:M75)</f>
        <v>71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" t="s">
        <v>262</v>
      </c>
      <c r="B78" s="40">
        <v>5</v>
      </c>
      <c r="C78" s="1" t="s">
        <v>93</v>
      </c>
      <c r="D78" s="40">
        <v>4.5</v>
      </c>
      <c r="F78" s="102"/>
      <c r="J78" s="1" t="s">
        <v>81</v>
      </c>
      <c r="K78" s="40">
        <v>6</v>
      </c>
      <c r="L78" s="1" t="s">
        <v>140</v>
      </c>
      <c r="M78" s="40">
        <v>5</v>
      </c>
      <c r="N78" s="20"/>
    </row>
    <row r="79" spans="1:14">
      <c r="A79" s="2" t="s">
        <v>303</v>
      </c>
      <c r="B79" s="32" t="s">
        <v>403</v>
      </c>
      <c r="C79" s="75" t="s">
        <v>298</v>
      </c>
      <c r="D79" s="76">
        <v>6</v>
      </c>
      <c r="F79" s="102"/>
      <c r="J79" s="75" t="s">
        <v>412</v>
      </c>
      <c r="K79" s="76">
        <v>6</v>
      </c>
      <c r="L79" s="2" t="s">
        <v>401</v>
      </c>
      <c r="M79" s="32" t="s">
        <v>403</v>
      </c>
      <c r="N79" s="20"/>
    </row>
    <row r="80" spans="1:14">
      <c r="A80" s="75" t="s">
        <v>169</v>
      </c>
      <c r="B80" s="76">
        <v>5</v>
      </c>
      <c r="C80" s="2" t="s">
        <v>330</v>
      </c>
      <c r="D80" s="41" t="s">
        <v>403</v>
      </c>
      <c r="F80" s="102"/>
      <c r="J80" s="75" t="s">
        <v>314</v>
      </c>
      <c r="K80" s="76">
        <v>11</v>
      </c>
      <c r="L80" s="75" t="s">
        <v>167</v>
      </c>
      <c r="M80" s="76">
        <v>6</v>
      </c>
      <c r="N80" s="20"/>
    </row>
    <row r="81" spans="1:17">
      <c r="A81" s="2" t="s">
        <v>304</v>
      </c>
      <c r="B81" s="41" t="s">
        <v>403</v>
      </c>
      <c r="C81" s="2" t="s">
        <v>184</v>
      </c>
      <c r="D81" s="41" t="s">
        <v>403</v>
      </c>
      <c r="F81" s="102"/>
      <c r="J81" s="2" t="s">
        <v>153</v>
      </c>
      <c r="K81" s="41" t="s">
        <v>403</v>
      </c>
      <c r="L81" s="2" t="s">
        <v>325</v>
      </c>
      <c r="M81" s="41">
        <v>5.5</v>
      </c>
      <c r="N81" s="20"/>
    </row>
    <row r="82" spans="1:17">
      <c r="A82" s="75" t="s">
        <v>231</v>
      </c>
      <c r="B82" s="76">
        <v>7</v>
      </c>
      <c r="C82" s="75" t="s">
        <v>267</v>
      </c>
      <c r="D82" s="76">
        <v>6</v>
      </c>
      <c r="F82" s="102"/>
      <c r="J82" s="2" t="s">
        <v>101</v>
      </c>
      <c r="K82" s="32" t="s">
        <v>403</v>
      </c>
      <c r="L82" s="75" t="s">
        <v>134</v>
      </c>
      <c r="M82" s="76">
        <v>5</v>
      </c>
      <c r="N82" s="20"/>
      <c r="Q82" s="6"/>
    </row>
    <row r="83" spans="1:17">
      <c r="A83" s="2" t="s">
        <v>274</v>
      </c>
      <c r="B83" s="41">
        <v>5.5</v>
      </c>
      <c r="C83" s="2" t="s">
        <v>243</v>
      </c>
      <c r="D83" s="41">
        <v>5.5</v>
      </c>
      <c r="F83" s="102"/>
      <c r="J83" s="2" t="s">
        <v>428</v>
      </c>
      <c r="K83" s="41" t="s">
        <v>403</v>
      </c>
      <c r="L83" s="2" t="s">
        <v>112</v>
      </c>
      <c r="M83" s="41">
        <v>4</v>
      </c>
      <c r="N83" s="20"/>
      <c r="Q83" s="6"/>
    </row>
    <row r="84" spans="1:17">
      <c r="A84" s="2" t="s">
        <v>286</v>
      </c>
      <c r="B84" s="41">
        <v>6.5</v>
      </c>
      <c r="C84" s="2"/>
      <c r="D84" s="41"/>
      <c r="F84" s="102"/>
      <c r="J84" s="75" t="s">
        <v>449</v>
      </c>
      <c r="K84" s="76">
        <v>5.5</v>
      </c>
      <c r="L84" s="2" t="s">
        <v>328</v>
      </c>
      <c r="M84" s="41">
        <v>4.5</v>
      </c>
      <c r="N84" s="20"/>
      <c r="Q84" s="6"/>
    </row>
    <row r="85" spans="1:17">
      <c r="A85" s="2" t="s">
        <v>315</v>
      </c>
      <c r="B85" s="41" t="s">
        <v>403</v>
      </c>
      <c r="C85" s="2" t="s">
        <v>70</v>
      </c>
      <c r="D85" s="41">
        <v>9.5</v>
      </c>
      <c r="F85" s="102"/>
      <c r="J85" s="2" t="s">
        <v>452</v>
      </c>
      <c r="K85" s="41">
        <v>5.5</v>
      </c>
      <c r="L85" s="2" t="s">
        <v>75</v>
      </c>
      <c r="M85" s="41" t="s">
        <v>403</v>
      </c>
      <c r="N85" s="20"/>
      <c r="Q85" s="6"/>
    </row>
    <row r="86" spans="1:17">
      <c r="A86" s="2" t="s">
        <v>240</v>
      </c>
      <c r="B86" s="41" t="s">
        <v>403</v>
      </c>
      <c r="C86" s="2" t="s">
        <v>395</v>
      </c>
      <c r="D86" s="41" t="s">
        <v>403</v>
      </c>
      <c r="F86" s="102"/>
      <c r="J86" s="2" t="s">
        <v>196</v>
      </c>
      <c r="K86" s="41" t="s">
        <v>403</v>
      </c>
      <c r="L86" s="2" t="s">
        <v>290</v>
      </c>
      <c r="M86" s="41" t="s">
        <v>403</v>
      </c>
      <c r="N86" s="20"/>
      <c r="Q86" s="6"/>
    </row>
    <row r="87" spans="1:17" ht="15" thickBot="1">
      <c r="A87" s="36" t="s">
        <v>295</v>
      </c>
      <c r="B87" s="42">
        <v>10</v>
      </c>
      <c r="C87" s="36" t="s">
        <v>182</v>
      </c>
      <c r="D87" s="42" t="s">
        <v>403</v>
      </c>
      <c r="F87" s="102"/>
      <c r="J87" s="36" t="s">
        <v>192</v>
      </c>
      <c r="K87" s="42" t="s">
        <v>403</v>
      </c>
      <c r="L87" s="36" t="s">
        <v>156</v>
      </c>
      <c r="M87" s="42">
        <v>9.5</v>
      </c>
      <c r="N87" s="20"/>
      <c r="Q87" s="6"/>
    </row>
    <row r="88" spans="1:17">
      <c r="N88" s="20"/>
      <c r="Q88" s="6"/>
    </row>
    <row r="89" spans="1:17">
      <c r="N89" s="20"/>
      <c r="Q89" s="6"/>
    </row>
    <row r="90" spans="1:17">
      <c r="E90" s="101"/>
    </row>
    <row r="91" spans="1:17">
      <c r="E91" s="101"/>
    </row>
    <row r="92" spans="1:17">
      <c r="E92" s="101"/>
    </row>
    <row r="93" spans="1:17">
      <c r="E93" s="101"/>
    </row>
    <row r="94" spans="1:17">
      <c r="E94" s="101"/>
    </row>
    <row r="95" spans="1:17">
      <c r="E95" s="101"/>
    </row>
    <row r="96" spans="1:17">
      <c r="E96" s="101"/>
    </row>
    <row r="97" spans="5:5">
      <c r="E97" s="101"/>
    </row>
    <row r="98" spans="5:5">
      <c r="E98" s="101"/>
    </row>
    <row r="99" spans="5:5">
      <c r="E99" s="101"/>
    </row>
    <row r="100" spans="5:5">
      <c r="E100" s="101"/>
    </row>
    <row r="105" spans="5:5">
      <c r="E105" s="101"/>
    </row>
    <row r="107" spans="5:5">
      <c r="E107" s="101"/>
    </row>
    <row r="108" spans="5:5">
      <c r="E108" s="101"/>
    </row>
    <row r="109" spans="5:5">
      <c r="E109" s="101"/>
    </row>
    <row r="110" spans="5:5">
      <c r="E110" s="101"/>
    </row>
    <row r="111" spans="5:5">
      <c r="E111" s="101"/>
    </row>
    <row r="112" spans="5:5">
      <c r="E112" s="101"/>
    </row>
    <row r="113" spans="5:5">
      <c r="E113" s="101"/>
    </row>
    <row r="114" spans="5:5">
      <c r="E114" s="101"/>
    </row>
    <row r="115" spans="5:5">
      <c r="E115" s="101"/>
    </row>
    <row r="116" spans="5:5">
      <c r="E116" s="101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hyperlinks>
    <hyperlink ref="B1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"/>
  <sheetViews>
    <sheetView workbookViewId="0">
      <selection activeCell="K16" sqref="K16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173</v>
      </c>
    </row>
    <row r="2" spans="1:13" ht="15" thickBot="1"/>
    <row r="3" spans="1:13" ht="21" thickBot="1">
      <c r="A3" s="148" t="s">
        <v>5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50"/>
    </row>
    <row r="4" spans="1:13" ht="15" thickBot="1"/>
    <row r="5" spans="1:13" ht="15" thickBot="1">
      <c r="A5" s="61" t="str">
        <f>+TABELLONE!J22</f>
        <v>BRIGATA GURREN</v>
      </c>
      <c r="B5" s="39">
        <f>IF(B18&lt;66,0,IF(B18&lt;70,1,IF(B18&lt;74,2,IF(B18&lt;78,3,IF(B18&lt;82,4,IF(B18&lt;86,5,IF(B18&lt;90,6,IF(B18&lt;94,7,IF(B18&lt;98,8,IF(B18&lt;101,9,10))))))))))</f>
        <v>0</v>
      </c>
      <c r="C5" s="61" t="str">
        <f>+TABELLONE!K22</f>
        <v>CS RIPOSA</v>
      </c>
      <c r="D5" s="39">
        <f>IF(D18&lt;66,0,IF(D18&lt;70,1,IF(D18&lt;74,2,IF(D18&lt;78,3,IF(D18&lt;82,4,IF(D18&lt;86,5,IF(D18&lt;90,6,IF(D18&lt;94,7,IF(D18&lt;98,8,IF(D18&lt;101,9,10))))))))))</f>
        <v>1</v>
      </c>
      <c r="E5" s="21"/>
      <c r="J5" s="61" t="str">
        <f>+TABELLONE!J23</f>
        <v>INTERFOGAT</v>
      </c>
      <c r="K5" s="39">
        <f>IF(K18&lt;66,0,IF(K18&lt;70,1,IF(K18&lt;74,2,IF(K18&lt;78,3,IF(K18&lt;82,4,IF(K18&lt;86,5,IF(K18&lt;90,6,IF(K18&lt;94,7,IF(K18&lt;98,8,IF(K18&lt;101,9,10))))))))))</f>
        <v>4</v>
      </c>
      <c r="L5" s="61" t="str">
        <f>+TABELLONE!K23</f>
        <v>AC DENTI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48</v>
      </c>
      <c r="B6" s="40">
        <v>6.5</v>
      </c>
      <c r="C6" s="8" t="s">
        <v>263</v>
      </c>
      <c r="D6" s="40">
        <v>7</v>
      </c>
      <c r="E6" s="21"/>
      <c r="F6" s="73"/>
      <c r="G6" s="74"/>
      <c r="J6" s="8" t="s">
        <v>67</v>
      </c>
      <c r="K6" s="40">
        <v>4</v>
      </c>
      <c r="L6" s="8" t="s">
        <v>144</v>
      </c>
      <c r="M6" s="40">
        <v>6</v>
      </c>
    </row>
    <row r="7" spans="1:13">
      <c r="A7" s="9" t="s">
        <v>289</v>
      </c>
      <c r="B7" s="41">
        <v>4.5</v>
      </c>
      <c r="C7" s="9" t="s">
        <v>268</v>
      </c>
      <c r="D7" s="41">
        <v>6</v>
      </c>
      <c r="E7" s="21"/>
      <c r="F7" s="75"/>
      <c r="G7" s="76"/>
      <c r="J7" s="9" t="s">
        <v>260</v>
      </c>
      <c r="K7" s="41">
        <v>5.5</v>
      </c>
      <c r="L7" s="9" t="s">
        <v>187</v>
      </c>
      <c r="M7" s="110">
        <v>6</v>
      </c>
    </row>
    <row r="8" spans="1:13">
      <c r="A8" s="73" t="s">
        <v>264</v>
      </c>
      <c r="B8" s="74">
        <v>6</v>
      </c>
      <c r="C8" s="9" t="s">
        <v>168</v>
      </c>
      <c r="D8" s="41">
        <v>6</v>
      </c>
      <c r="E8" s="21"/>
      <c r="J8" s="9" t="s">
        <v>273</v>
      </c>
      <c r="K8" s="41">
        <v>8</v>
      </c>
      <c r="L8" s="9" t="s">
        <v>147</v>
      </c>
      <c r="M8" s="110">
        <v>8</v>
      </c>
    </row>
    <row r="9" spans="1:13">
      <c r="A9" s="73" t="s">
        <v>149</v>
      </c>
      <c r="B9" s="74">
        <v>0</v>
      </c>
      <c r="C9" s="9" t="s">
        <v>399</v>
      </c>
      <c r="D9" s="41">
        <v>7</v>
      </c>
      <c r="E9" s="21"/>
      <c r="F9" s="109" t="s">
        <v>195</v>
      </c>
      <c r="J9" s="9" t="s">
        <v>285</v>
      </c>
      <c r="K9" s="41">
        <v>6</v>
      </c>
      <c r="L9" s="9" t="s">
        <v>143</v>
      </c>
      <c r="M9" s="110">
        <v>6.5</v>
      </c>
    </row>
    <row r="10" spans="1:13">
      <c r="A10" s="9" t="s">
        <v>391</v>
      </c>
      <c r="B10" s="32">
        <v>4.5</v>
      </c>
      <c r="C10" s="9" t="s">
        <v>414</v>
      </c>
      <c r="D10" s="32">
        <v>7</v>
      </c>
      <c r="F10" s="82" t="s">
        <v>476</v>
      </c>
      <c r="J10" s="9" t="s">
        <v>261</v>
      </c>
      <c r="K10" s="32">
        <v>6</v>
      </c>
      <c r="L10" s="9" t="s">
        <v>305</v>
      </c>
      <c r="M10" s="111">
        <v>5.5</v>
      </c>
    </row>
    <row r="11" spans="1:13">
      <c r="A11" s="9" t="s">
        <v>111</v>
      </c>
      <c r="B11" s="41">
        <v>7</v>
      </c>
      <c r="C11" s="9" t="s">
        <v>107</v>
      </c>
      <c r="D11" s="41">
        <v>7</v>
      </c>
      <c r="F11" s="82" t="s">
        <v>477</v>
      </c>
      <c r="J11" s="9" t="s">
        <v>94</v>
      </c>
      <c r="K11" s="41">
        <v>5.5</v>
      </c>
      <c r="L11" s="73" t="s">
        <v>226</v>
      </c>
      <c r="M11" s="74">
        <v>7</v>
      </c>
    </row>
    <row r="12" spans="1:13">
      <c r="A12" s="9" t="s">
        <v>206</v>
      </c>
      <c r="B12" s="41">
        <v>6</v>
      </c>
      <c r="C12" s="9" t="s">
        <v>241</v>
      </c>
      <c r="D12" s="41">
        <v>5</v>
      </c>
      <c r="F12" s="82" t="s">
        <v>478</v>
      </c>
      <c r="J12" s="9" t="s">
        <v>74</v>
      </c>
      <c r="K12" s="41">
        <v>7</v>
      </c>
      <c r="L12" s="9" t="s">
        <v>90</v>
      </c>
      <c r="M12" s="110">
        <v>6</v>
      </c>
    </row>
    <row r="13" spans="1:13">
      <c r="A13" s="9" t="s">
        <v>151</v>
      </c>
      <c r="B13" s="41">
        <v>6</v>
      </c>
      <c r="C13" s="9" t="s">
        <v>239</v>
      </c>
      <c r="D13" s="41">
        <v>5.5</v>
      </c>
      <c r="F13" s="82" t="s">
        <v>467</v>
      </c>
      <c r="J13" s="73" t="s">
        <v>150</v>
      </c>
      <c r="K13" s="74">
        <v>8</v>
      </c>
      <c r="L13" s="9" t="s">
        <v>249</v>
      </c>
      <c r="M13" s="110">
        <v>5</v>
      </c>
    </row>
    <row r="14" spans="1:13">
      <c r="A14" s="9" t="s">
        <v>247</v>
      </c>
      <c r="B14" s="41">
        <v>6</v>
      </c>
      <c r="C14" s="73" t="s">
        <v>64</v>
      </c>
      <c r="D14" s="74">
        <v>6</v>
      </c>
      <c r="F14" s="82" t="s">
        <v>473</v>
      </c>
      <c r="J14" s="9" t="s">
        <v>62</v>
      </c>
      <c r="K14" s="41">
        <v>7</v>
      </c>
      <c r="L14" s="73" t="s">
        <v>66</v>
      </c>
      <c r="M14" s="74">
        <v>0</v>
      </c>
    </row>
    <row r="15" spans="1:13">
      <c r="A15" s="9" t="s">
        <v>301</v>
      </c>
      <c r="B15" s="41">
        <v>5</v>
      </c>
      <c r="C15" s="9" t="s">
        <v>80</v>
      </c>
      <c r="D15" s="41">
        <v>5</v>
      </c>
      <c r="F15" s="82" t="s">
        <v>470</v>
      </c>
      <c r="J15" s="9" t="s">
        <v>225</v>
      </c>
      <c r="K15" s="41">
        <v>15</v>
      </c>
      <c r="L15" s="73" t="s">
        <v>103</v>
      </c>
      <c r="M15" s="74">
        <v>0</v>
      </c>
    </row>
    <row r="16" spans="1:13" ht="15" thickBot="1">
      <c r="A16" s="10" t="s">
        <v>220</v>
      </c>
      <c r="B16" s="42">
        <v>11</v>
      </c>
      <c r="C16" s="10" t="s">
        <v>230</v>
      </c>
      <c r="D16" s="42">
        <v>7</v>
      </c>
      <c r="F16" s="82" t="s">
        <v>479</v>
      </c>
      <c r="J16" s="10" t="s">
        <v>108</v>
      </c>
      <c r="K16" s="42">
        <v>5</v>
      </c>
      <c r="L16" s="10" t="s">
        <v>82</v>
      </c>
      <c r="M16" s="42">
        <v>3.5</v>
      </c>
    </row>
    <row r="17" spans="1:13" ht="15" thickBot="1">
      <c r="A17" s="103" t="s">
        <v>44</v>
      </c>
      <c r="B17" s="39">
        <v>1</v>
      </c>
      <c r="C17" s="45"/>
      <c r="D17" s="39"/>
      <c r="F17" s="82" t="s">
        <v>480</v>
      </c>
      <c r="J17" s="103" t="s">
        <v>44</v>
      </c>
      <c r="K17" s="39">
        <v>1</v>
      </c>
      <c r="L17" s="45"/>
      <c r="M17" s="39"/>
    </row>
    <row r="18" spans="1:13" ht="15" thickBot="1">
      <c r="B18" s="99">
        <f>SUM(B6:B17)</f>
        <v>63.5</v>
      </c>
      <c r="D18" s="99">
        <f>SUM(D6:D17)</f>
        <v>68.5</v>
      </c>
      <c r="F18" s="82" t="s">
        <v>472</v>
      </c>
      <c r="K18" s="99">
        <f>SUM(K6:K17)</f>
        <v>78</v>
      </c>
      <c r="M18" s="99">
        <f>SUM(M6:M17)</f>
        <v>53.5</v>
      </c>
    </row>
    <row r="19" spans="1:13" ht="15" thickBot="1">
      <c r="A19" s="34" t="s">
        <v>14</v>
      </c>
      <c r="C19" s="34" t="s">
        <v>14</v>
      </c>
      <c r="F19" s="82" t="s">
        <v>481</v>
      </c>
      <c r="J19" s="34" t="s">
        <v>14</v>
      </c>
      <c r="L19" s="34" t="s">
        <v>14</v>
      </c>
    </row>
    <row r="20" spans="1:13">
      <c r="A20" s="1" t="s">
        <v>48</v>
      </c>
      <c r="B20" s="40">
        <v>6.5</v>
      </c>
      <c r="C20" s="1" t="s">
        <v>263</v>
      </c>
      <c r="D20" s="40">
        <v>6</v>
      </c>
      <c r="F20" s="82" t="s">
        <v>482</v>
      </c>
      <c r="J20" s="1" t="s">
        <v>67</v>
      </c>
      <c r="K20" s="40">
        <v>4</v>
      </c>
      <c r="L20" s="1" t="s">
        <v>144</v>
      </c>
      <c r="M20" s="40">
        <v>6</v>
      </c>
    </row>
    <row r="21" spans="1:13">
      <c r="A21" s="75" t="s">
        <v>236</v>
      </c>
      <c r="B21" s="76">
        <v>6</v>
      </c>
      <c r="C21" s="2" t="s">
        <v>171</v>
      </c>
      <c r="D21" s="32">
        <v>5.5</v>
      </c>
      <c r="F21" s="82" t="s">
        <v>421</v>
      </c>
      <c r="J21" s="2" t="s">
        <v>159</v>
      </c>
      <c r="K21" s="32">
        <v>6</v>
      </c>
      <c r="L21" s="2" t="s">
        <v>312</v>
      </c>
      <c r="M21" s="32" t="s">
        <v>403</v>
      </c>
    </row>
    <row r="22" spans="1:13">
      <c r="A22" s="2" t="s">
        <v>389</v>
      </c>
      <c r="B22" s="41" t="s">
        <v>403</v>
      </c>
      <c r="C22" s="2" t="s">
        <v>313</v>
      </c>
      <c r="D22" s="41">
        <v>4.5</v>
      </c>
      <c r="F22" s="82" t="s">
        <v>483</v>
      </c>
      <c r="J22" s="2" t="s">
        <v>296</v>
      </c>
      <c r="K22" s="41" t="s">
        <v>403</v>
      </c>
      <c r="L22" s="2" t="s">
        <v>332</v>
      </c>
      <c r="M22" s="41">
        <v>6.5</v>
      </c>
    </row>
    <row r="23" spans="1:13">
      <c r="A23" s="2" t="s">
        <v>163</v>
      </c>
      <c r="B23" s="41" t="s">
        <v>403</v>
      </c>
      <c r="C23" s="2" t="s">
        <v>333</v>
      </c>
      <c r="D23" s="41">
        <v>3</v>
      </c>
      <c r="F23" s="82" t="s">
        <v>484</v>
      </c>
      <c r="J23" s="2" t="s">
        <v>336</v>
      </c>
      <c r="K23" s="41" t="s">
        <v>403</v>
      </c>
      <c r="L23" s="2" t="s">
        <v>106</v>
      </c>
      <c r="M23" s="41" t="s">
        <v>403</v>
      </c>
    </row>
    <row r="24" spans="1:13">
      <c r="A24" s="2" t="s">
        <v>86</v>
      </c>
      <c r="B24" s="32" t="s">
        <v>403</v>
      </c>
      <c r="C24" s="2" t="s">
        <v>338</v>
      </c>
      <c r="D24" s="32">
        <v>7</v>
      </c>
      <c r="F24" s="82" t="s">
        <v>485</v>
      </c>
      <c r="J24" s="2" t="s">
        <v>272</v>
      </c>
      <c r="K24" s="32" t="s">
        <v>403</v>
      </c>
      <c r="L24" s="2" t="s">
        <v>185</v>
      </c>
      <c r="M24" s="32" t="s">
        <v>403</v>
      </c>
    </row>
    <row r="25" spans="1:13">
      <c r="A25" s="2" t="s">
        <v>327</v>
      </c>
      <c r="B25" s="41" t="s">
        <v>403</v>
      </c>
      <c r="C25" s="2" t="s">
        <v>47</v>
      </c>
      <c r="D25" s="41">
        <v>5.5</v>
      </c>
      <c r="F25" s="82" t="s">
        <v>486</v>
      </c>
      <c r="J25" s="75" t="s">
        <v>193</v>
      </c>
      <c r="K25" s="76">
        <v>8</v>
      </c>
      <c r="L25" s="2" t="s">
        <v>277</v>
      </c>
      <c r="M25" s="41" t="s">
        <v>403</v>
      </c>
    </row>
    <row r="26" spans="1:13">
      <c r="A26" s="2" t="s">
        <v>326</v>
      </c>
      <c r="B26" s="41" t="s">
        <v>403</v>
      </c>
      <c r="C26" s="2" t="s">
        <v>294</v>
      </c>
      <c r="D26" s="41">
        <v>5</v>
      </c>
      <c r="F26" s="82" t="s">
        <v>487</v>
      </c>
      <c r="J26" s="2" t="s">
        <v>317</v>
      </c>
      <c r="K26" s="41" t="s">
        <v>403</v>
      </c>
      <c r="L26" s="75" t="s">
        <v>114</v>
      </c>
      <c r="M26" s="76">
        <v>7</v>
      </c>
    </row>
    <row r="27" spans="1:13">
      <c r="A27" s="2" t="s">
        <v>133</v>
      </c>
      <c r="B27" s="41">
        <v>6.5</v>
      </c>
      <c r="C27" s="2" t="s">
        <v>88</v>
      </c>
      <c r="D27" s="41" t="s">
        <v>403</v>
      </c>
      <c r="F27" s="82" t="s">
        <v>488</v>
      </c>
      <c r="J27" s="2" t="s">
        <v>197</v>
      </c>
      <c r="K27" s="41" t="s">
        <v>403</v>
      </c>
      <c r="L27" s="2" t="s">
        <v>131</v>
      </c>
      <c r="M27" s="41" t="s">
        <v>403</v>
      </c>
    </row>
    <row r="28" spans="1:13">
      <c r="A28" s="2" t="s">
        <v>281</v>
      </c>
      <c r="B28" s="41">
        <v>5</v>
      </c>
      <c r="C28" s="75" t="s">
        <v>252</v>
      </c>
      <c r="D28" s="76">
        <v>6</v>
      </c>
      <c r="J28" s="2" t="s">
        <v>316</v>
      </c>
      <c r="K28" s="41" t="s">
        <v>403</v>
      </c>
      <c r="L28" s="2" t="s">
        <v>223</v>
      </c>
      <c r="M28" s="41" t="s">
        <v>403</v>
      </c>
    </row>
    <row r="29" spans="1:13" ht="16" thickBot="1">
      <c r="A29" s="36" t="s">
        <v>205</v>
      </c>
      <c r="B29" s="42">
        <v>9.5</v>
      </c>
      <c r="C29" s="36" t="s">
        <v>319</v>
      </c>
      <c r="D29" s="42">
        <v>5.5</v>
      </c>
      <c r="F29" s="107"/>
      <c r="J29" s="36" t="s">
        <v>253</v>
      </c>
      <c r="K29" s="42">
        <v>5.5</v>
      </c>
      <c r="L29" s="36" t="s">
        <v>320</v>
      </c>
      <c r="M29" s="42" t="s">
        <v>403</v>
      </c>
    </row>
    <row r="30" spans="1:13" ht="15">
      <c r="F30" s="107"/>
    </row>
    <row r="31" spans="1:13" ht="15">
      <c r="F31" s="107"/>
    </row>
    <row r="32" spans="1:13" ht="15" thickBot="1"/>
    <row r="33" spans="1:13" ht="21" thickBot="1">
      <c r="A33" s="148" t="s">
        <v>13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3" ht="15" thickBot="1"/>
    <row r="35" spans="1:13" ht="15" thickBot="1">
      <c r="A35" s="61" t="str">
        <f>+TABELLONE!J48</f>
        <v>MARCELLONA</v>
      </c>
      <c r="B35" s="39">
        <f>IF(B48&lt;66,0,IF(B48&lt;70,1,IF(B48&lt;74,2,IF(B48&lt;78,3,IF(B48&lt;82,4,IF(B48&lt;86,5,IF(B48&lt;90,6,IF(B48&lt;94,7,IF(B48&lt;98,8,IF(B48&lt;101,9,10))))))))))</f>
        <v>0</v>
      </c>
      <c r="C35" s="61" t="str">
        <f>+TABELLONE!K48</f>
        <v>EVRIBADI</v>
      </c>
      <c r="D35" s="39">
        <f>IF(D48&lt;66,0,IF(D48&lt;70,1,IF(D48&lt;74,2,IF(D48&lt;78,3,IF(D48&lt;82,4,IF(D48&lt;86,5,IF(D48&lt;90,6,IF(D48&lt;94,7,IF(D48&lt;98,8,IF(D48&lt;101,9,10))))))))))</f>
        <v>0</v>
      </c>
      <c r="F35" s="21"/>
      <c r="J35" s="61" t="str">
        <f>+TABELLONE!J49</f>
        <v>SCARSENAL</v>
      </c>
      <c r="K35" s="39">
        <f>IF(K48&lt;66,0,IF(K48&lt;70,1,IF(K48&lt;74,2,IF(K48&lt;78,3,IF(K48&lt;82,4,IF(K48&lt;86,5,IF(K48&lt;90,6,IF(K48&lt;94,7,IF(K48&lt;98,8,IF(K48&lt;101,9,10))))))))))</f>
        <v>0</v>
      </c>
      <c r="L35" s="61" t="str">
        <f>+TABELLONE!K49</f>
        <v>AC CONTE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 ht="15">
      <c r="A36" s="8" t="s">
        <v>255</v>
      </c>
      <c r="B36" s="40">
        <v>5</v>
      </c>
      <c r="C36" s="8" t="s">
        <v>174</v>
      </c>
      <c r="D36" s="40">
        <v>5.5</v>
      </c>
      <c r="G36" s="107"/>
      <c r="J36" s="8" t="s">
        <v>84</v>
      </c>
      <c r="K36" s="40">
        <v>4.5</v>
      </c>
      <c r="L36" s="8" t="s">
        <v>89</v>
      </c>
      <c r="M36" s="40">
        <v>6</v>
      </c>
    </row>
    <row r="37" spans="1:13" ht="15">
      <c r="A37" s="9" t="s">
        <v>180</v>
      </c>
      <c r="B37" s="41">
        <v>5.5</v>
      </c>
      <c r="C37" s="9" t="s">
        <v>475</v>
      </c>
      <c r="D37" s="41">
        <v>5.5</v>
      </c>
      <c r="G37" s="107"/>
      <c r="J37" s="73" t="s">
        <v>142</v>
      </c>
      <c r="K37" s="74">
        <v>5.5</v>
      </c>
      <c r="L37" s="73" t="s">
        <v>258</v>
      </c>
      <c r="M37" s="74">
        <v>6</v>
      </c>
    </row>
    <row r="38" spans="1:13" ht="15">
      <c r="A38" s="9" t="s">
        <v>266</v>
      </c>
      <c r="B38" s="41">
        <v>5.5</v>
      </c>
      <c r="C38" s="73" t="s">
        <v>288</v>
      </c>
      <c r="D38" s="74">
        <v>0</v>
      </c>
      <c r="F38" s="21"/>
      <c r="G38" s="107"/>
      <c r="J38" s="9" t="s">
        <v>407</v>
      </c>
      <c r="K38" s="41">
        <v>6.5</v>
      </c>
      <c r="L38" s="73" t="s">
        <v>269</v>
      </c>
      <c r="M38" s="74">
        <v>5</v>
      </c>
    </row>
    <row r="39" spans="1:13" ht="15">
      <c r="A39" s="9" t="s">
        <v>293</v>
      </c>
      <c r="B39" s="41">
        <v>7.5</v>
      </c>
      <c r="C39" s="73" t="s">
        <v>291</v>
      </c>
      <c r="D39" s="74">
        <v>0</v>
      </c>
      <c r="F39" s="21"/>
      <c r="G39" s="107"/>
      <c r="J39" s="9" t="s">
        <v>161</v>
      </c>
      <c r="K39" s="41">
        <v>6</v>
      </c>
      <c r="L39" s="73" t="s">
        <v>152</v>
      </c>
      <c r="M39" s="74">
        <v>0</v>
      </c>
    </row>
    <row r="40" spans="1:13" ht="15">
      <c r="A40" s="73" t="s">
        <v>155</v>
      </c>
      <c r="B40" s="74">
        <v>5</v>
      </c>
      <c r="C40" s="73" t="s">
        <v>276</v>
      </c>
      <c r="D40" s="74">
        <v>0</v>
      </c>
      <c r="G40" s="107"/>
      <c r="J40" s="9" t="s">
        <v>385</v>
      </c>
      <c r="K40" s="32">
        <v>5.5</v>
      </c>
      <c r="L40" s="9" t="s">
        <v>83</v>
      </c>
      <c r="M40" s="32">
        <v>6.5</v>
      </c>
    </row>
    <row r="41" spans="1:13" ht="15">
      <c r="A41" s="73" t="s">
        <v>397</v>
      </c>
      <c r="B41" s="74">
        <v>0</v>
      </c>
      <c r="C41" s="9" t="s">
        <v>380</v>
      </c>
      <c r="D41" s="41">
        <v>6</v>
      </c>
      <c r="G41" s="107"/>
      <c r="J41" s="73" t="s">
        <v>429</v>
      </c>
      <c r="K41" s="74">
        <v>0</v>
      </c>
      <c r="L41" s="9" t="s">
        <v>233</v>
      </c>
      <c r="M41" s="41">
        <v>6.5</v>
      </c>
    </row>
    <row r="42" spans="1:13" ht="15">
      <c r="A42" s="9" t="s">
        <v>227</v>
      </c>
      <c r="B42" s="41">
        <v>6</v>
      </c>
      <c r="C42" s="9" t="s">
        <v>157</v>
      </c>
      <c r="D42" s="41">
        <v>6.5</v>
      </c>
      <c r="G42" s="107"/>
      <c r="J42" s="73" t="s">
        <v>160</v>
      </c>
      <c r="K42" s="74">
        <v>0</v>
      </c>
      <c r="L42" s="9" t="s">
        <v>200</v>
      </c>
      <c r="M42" s="41">
        <v>5</v>
      </c>
    </row>
    <row r="43" spans="1:13" ht="15">
      <c r="A43" s="9" t="s">
        <v>96</v>
      </c>
      <c r="B43" s="41">
        <v>6.5</v>
      </c>
      <c r="C43" s="9" t="s">
        <v>116</v>
      </c>
      <c r="D43" s="41">
        <v>9</v>
      </c>
      <c r="G43" s="107"/>
      <c r="J43" s="9" t="s">
        <v>189</v>
      </c>
      <c r="K43" s="41">
        <v>8</v>
      </c>
      <c r="L43" s="9" t="s">
        <v>242</v>
      </c>
      <c r="M43" s="41">
        <v>18</v>
      </c>
    </row>
    <row r="44" spans="1:13" ht="15">
      <c r="A44" s="9" t="s">
        <v>282</v>
      </c>
      <c r="B44" s="41">
        <v>5</v>
      </c>
      <c r="C44" s="9" t="s">
        <v>102</v>
      </c>
      <c r="D44" s="41">
        <v>6</v>
      </c>
      <c r="G44" s="107"/>
      <c r="J44" s="9" t="s">
        <v>245</v>
      </c>
      <c r="K44" s="41">
        <v>7</v>
      </c>
      <c r="L44" s="9" t="s">
        <v>217</v>
      </c>
      <c r="M44" s="41">
        <v>9.5</v>
      </c>
    </row>
    <row r="45" spans="1:13" ht="15">
      <c r="A45" s="9" t="s">
        <v>222</v>
      </c>
      <c r="B45" s="41">
        <v>10</v>
      </c>
      <c r="C45" s="73" t="s">
        <v>411</v>
      </c>
      <c r="D45" s="74">
        <v>5.5</v>
      </c>
      <c r="G45" s="107"/>
      <c r="J45" s="9" t="s">
        <v>68</v>
      </c>
      <c r="K45" s="41">
        <v>8.5</v>
      </c>
      <c r="L45" s="9" t="s">
        <v>87</v>
      </c>
      <c r="M45" s="41">
        <v>6.5</v>
      </c>
    </row>
    <row r="46" spans="1:13" ht="16" thickBot="1">
      <c r="A46" s="10" t="s">
        <v>69</v>
      </c>
      <c r="B46" s="42">
        <v>5.5</v>
      </c>
      <c r="C46" s="10" t="s">
        <v>324</v>
      </c>
      <c r="D46" s="42">
        <v>5</v>
      </c>
      <c r="G46" s="107"/>
      <c r="J46" s="10" t="s">
        <v>117</v>
      </c>
      <c r="K46" s="42">
        <v>5</v>
      </c>
      <c r="L46" s="10" t="s">
        <v>85</v>
      </c>
      <c r="M46" s="42">
        <v>5.5</v>
      </c>
    </row>
    <row r="47" spans="1:13" ht="15" thickBot="1">
      <c r="A47" s="103" t="s">
        <v>44</v>
      </c>
      <c r="B47" s="39">
        <v>1</v>
      </c>
      <c r="C47" s="45"/>
      <c r="D47" s="39"/>
      <c r="E47" s="43"/>
      <c r="J47" s="103" t="s">
        <v>44</v>
      </c>
      <c r="K47" s="39">
        <v>1</v>
      </c>
      <c r="L47" s="45"/>
      <c r="M47" s="39"/>
    </row>
    <row r="48" spans="1:13" ht="15" thickBot="1">
      <c r="B48" s="99">
        <f>SUM(B36:B47)</f>
        <v>62.5</v>
      </c>
      <c r="D48" s="99">
        <f>SUM(D36:D47)</f>
        <v>49</v>
      </c>
      <c r="E48" s="43"/>
      <c r="K48" s="99">
        <f>SUM(K36:K47)</f>
        <v>57.5</v>
      </c>
      <c r="M48" s="99">
        <f>SUM(M36:M47)</f>
        <v>74.5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" t="s">
        <v>255</v>
      </c>
      <c r="B50" s="40">
        <v>5</v>
      </c>
      <c r="C50" s="1" t="s">
        <v>174</v>
      </c>
      <c r="D50" s="40">
        <v>5.5</v>
      </c>
      <c r="G50" s="107"/>
      <c r="J50" s="1" t="s">
        <v>84</v>
      </c>
      <c r="K50" s="40">
        <v>4.5</v>
      </c>
      <c r="L50" s="1" t="s">
        <v>89</v>
      </c>
      <c r="M50" s="40">
        <v>6</v>
      </c>
    </row>
    <row r="51" spans="1:13" ht="15">
      <c r="A51" s="2" t="s">
        <v>145</v>
      </c>
      <c r="B51" s="32" t="s">
        <v>403</v>
      </c>
      <c r="C51" s="2" t="s">
        <v>148</v>
      </c>
      <c r="D51" s="32" t="s">
        <v>403</v>
      </c>
      <c r="G51" s="107"/>
      <c r="J51" s="75" t="s">
        <v>384</v>
      </c>
      <c r="K51" s="76">
        <v>5.5</v>
      </c>
      <c r="L51" s="2" t="s">
        <v>122</v>
      </c>
      <c r="M51" s="32" t="s">
        <v>403</v>
      </c>
    </row>
    <row r="52" spans="1:13" ht="15">
      <c r="A52" s="75" t="s">
        <v>340</v>
      </c>
      <c r="B52" s="76">
        <v>5</v>
      </c>
      <c r="C52" s="2" t="s">
        <v>135</v>
      </c>
      <c r="D52" s="41" t="s">
        <v>403</v>
      </c>
      <c r="G52" s="107"/>
      <c r="J52" s="2" t="s">
        <v>310</v>
      </c>
      <c r="K52" s="41">
        <v>4.5</v>
      </c>
      <c r="L52" s="75" t="s">
        <v>331</v>
      </c>
      <c r="M52" s="76">
        <v>6</v>
      </c>
    </row>
    <row r="53" spans="1:13" ht="15">
      <c r="A53" s="2" t="s">
        <v>443</v>
      </c>
      <c r="B53" s="41">
        <v>6</v>
      </c>
      <c r="C53" s="2" t="s">
        <v>468</v>
      </c>
      <c r="D53" s="41" t="s">
        <v>403</v>
      </c>
      <c r="G53" s="107"/>
      <c r="J53" s="2"/>
      <c r="K53" s="41"/>
      <c r="L53" s="75" t="s">
        <v>202</v>
      </c>
      <c r="M53" s="76">
        <v>5</v>
      </c>
    </row>
    <row r="54" spans="1:13" ht="15">
      <c r="A54" s="2"/>
      <c r="B54" s="32"/>
      <c r="C54" s="2" t="s">
        <v>165</v>
      </c>
      <c r="D54" s="32" t="s">
        <v>403</v>
      </c>
      <c r="G54" s="107"/>
      <c r="J54" s="2" t="s">
        <v>300</v>
      </c>
      <c r="K54" s="32" t="s">
        <v>403</v>
      </c>
      <c r="L54" s="2" t="s">
        <v>248</v>
      </c>
      <c r="M54" s="32">
        <v>11.5</v>
      </c>
    </row>
    <row r="55" spans="1:13" ht="15">
      <c r="A55" s="2" t="s">
        <v>306</v>
      </c>
      <c r="B55" s="41" t="s">
        <v>403</v>
      </c>
      <c r="C55" s="2" t="s">
        <v>341</v>
      </c>
      <c r="D55" s="41">
        <v>5.5</v>
      </c>
      <c r="G55" s="107"/>
      <c r="J55" s="2" t="s">
        <v>229</v>
      </c>
      <c r="K55" s="41" t="s">
        <v>403</v>
      </c>
      <c r="L55" s="2" t="s">
        <v>404</v>
      </c>
      <c r="M55" s="41">
        <v>6</v>
      </c>
    </row>
    <row r="56" spans="1:13" ht="15">
      <c r="A56" s="2" t="s">
        <v>323</v>
      </c>
      <c r="B56" s="41" t="s">
        <v>403</v>
      </c>
      <c r="C56" s="2" t="s">
        <v>198</v>
      </c>
      <c r="D56" s="41" t="s">
        <v>403</v>
      </c>
      <c r="G56" s="107"/>
      <c r="J56" s="2" t="s">
        <v>235</v>
      </c>
      <c r="K56" s="41" t="s">
        <v>403</v>
      </c>
      <c r="L56" s="2" t="s">
        <v>120</v>
      </c>
      <c r="M56" s="41">
        <v>5.5</v>
      </c>
    </row>
    <row r="57" spans="1:13" ht="15">
      <c r="A57" s="2" t="s">
        <v>124</v>
      </c>
      <c r="B57" s="41">
        <v>6</v>
      </c>
      <c r="C57" s="2" t="s">
        <v>77</v>
      </c>
      <c r="D57" s="41" t="s">
        <v>403</v>
      </c>
      <c r="G57" s="107"/>
      <c r="J57" s="2" t="s">
        <v>342</v>
      </c>
      <c r="K57" s="41">
        <v>8</v>
      </c>
      <c r="L57" s="2" t="s">
        <v>335</v>
      </c>
      <c r="M57" s="41" t="s">
        <v>403</v>
      </c>
    </row>
    <row r="58" spans="1:13" ht="15">
      <c r="A58" s="2" t="s">
        <v>311</v>
      </c>
      <c r="B58" s="41">
        <v>5</v>
      </c>
      <c r="C58" s="2" t="s">
        <v>221</v>
      </c>
      <c r="D58" s="41" t="s">
        <v>403</v>
      </c>
      <c r="G58" s="107"/>
      <c r="J58" s="2" t="s">
        <v>91</v>
      </c>
      <c r="K58" s="41">
        <v>10</v>
      </c>
      <c r="L58" s="2" t="s">
        <v>127</v>
      </c>
      <c r="M58" s="41">
        <v>11.5</v>
      </c>
    </row>
    <row r="59" spans="1:13" ht="15" thickBot="1">
      <c r="A59" s="36" t="s">
        <v>199</v>
      </c>
      <c r="B59" s="42">
        <v>5.5</v>
      </c>
      <c r="C59" s="112" t="s">
        <v>299</v>
      </c>
      <c r="D59" s="113">
        <v>5.5</v>
      </c>
      <c r="J59" s="3" t="s">
        <v>430</v>
      </c>
      <c r="K59" s="42">
        <v>17</v>
      </c>
      <c r="L59" s="36" t="s">
        <v>126</v>
      </c>
      <c r="M59" s="42" t="s">
        <v>403</v>
      </c>
    </row>
    <row r="60" spans="1:13" ht="15" thickBot="1">
      <c r="D60" s="6"/>
    </row>
    <row r="61" spans="1:13" ht="21" thickBot="1">
      <c r="A61" s="148" t="s">
        <v>56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50"/>
    </row>
    <row r="62" spans="1:13" ht="15" thickBot="1"/>
    <row r="63" spans="1:13" ht="15" thickBot="1">
      <c r="A63" s="61" t="str">
        <f>+TABELLONE!J74</f>
        <v>AC NUMBERS</v>
      </c>
      <c r="B63" s="39">
        <f>IF(B76&lt;66,0,IF(B76&lt;70,1,IF(B76&lt;74,2,IF(B76&lt;78,3,IF(B76&lt;82,4,IF(B76&lt;86,5,IF(B76&lt;90,6,IF(B76&lt;94,7,IF(B76&lt;98,8,IF(B76&lt;101,9,10))))))))))</f>
        <v>3</v>
      </c>
      <c r="C63" s="61" t="str">
        <f>+TABELLONE!K74</f>
        <v>FLYBEARD</v>
      </c>
      <c r="D63" s="39">
        <f>IF(D76&lt;66,0,IF(D76&lt;70,1,IF(D76&lt;74,2,IF(D76&lt;78,3,IF(D76&lt;82,4,IF(D76&lt;86,5,IF(D76&lt;90,6,IF(D76&lt;94,7,IF(D76&lt;98,8,IF(D76&lt;101,9,10))))))))))</f>
        <v>5</v>
      </c>
      <c r="F63" s="21"/>
      <c r="J63" s="61" t="str">
        <f>+TABELLONE!J75</f>
        <v>MC TOWN</v>
      </c>
      <c r="K63" s="39">
        <f>IF(K76&lt;66,0,IF(K76&lt;70,1,IF(K76&lt;74,2,IF(K76&lt;78,3,IF(K76&lt;82,4,IF(K76&lt;86,5,IF(K76&lt;90,6,IF(K76&lt;94,7,IF(K76&lt;98,8,IF(K76&lt;101,9,10))))))))))</f>
        <v>4</v>
      </c>
      <c r="L63" s="61" t="str">
        <f>+TABELLONE!K75</f>
        <v>SKIACCIAK MOSCA</v>
      </c>
      <c r="M63" s="39">
        <f>IF(M76&lt;66,0,IF(M76&lt;70,1,IF(M76&lt;74,2,IF(M76&lt;78,3,IF(M76&lt;82,4,IF(M76&lt;86,5,IF(M76&lt;90,6,IF(M76&lt;94,7,IF(M76&lt;98,8,IF(M76&lt;101,9,10))))))))))</f>
        <v>1</v>
      </c>
    </row>
    <row r="64" spans="1:13" ht="15">
      <c r="A64" s="8" t="s">
        <v>81</v>
      </c>
      <c r="B64" s="40">
        <v>6</v>
      </c>
      <c r="C64" s="8" t="s">
        <v>93</v>
      </c>
      <c r="D64" s="40">
        <v>5</v>
      </c>
      <c r="F64" s="107"/>
      <c r="J64" s="8" t="s">
        <v>140</v>
      </c>
      <c r="K64" s="40">
        <v>6</v>
      </c>
      <c r="L64" s="8" t="s">
        <v>262</v>
      </c>
      <c r="M64" s="40">
        <v>0</v>
      </c>
    </row>
    <row r="65" spans="1:14" ht="15">
      <c r="A65" s="9" t="s">
        <v>154</v>
      </c>
      <c r="B65" s="41">
        <v>6</v>
      </c>
      <c r="C65" s="9" t="s">
        <v>121</v>
      </c>
      <c r="D65" s="41">
        <v>6</v>
      </c>
      <c r="F65" s="107"/>
      <c r="J65" s="9" t="s">
        <v>119</v>
      </c>
      <c r="K65" s="41">
        <v>5.5</v>
      </c>
      <c r="L65" s="73" t="s">
        <v>377</v>
      </c>
      <c r="M65" s="74">
        <v>5.5</v>
      </c>
      <c r="N65" s="20"/>
    </row>
    <row r="66" spans="1:14" ht="15">
      <c r="A66" s="73" t="s">
        <v>314</v>
      </c>
      <c r="B66" s="74">
        <v>6</v>
      </c>
      <c r="C66" s="9" t="s">
        <v>110</v>
      </c>
      <c r="D66" s="41">
        <v>6</v>
      </c>
      <c r="F66" s="107"/>
      <c r="J66" s="9" t="s">
        <v>128</v>
      </c>
      <c r="K66" s="41">
        <v>6.5</v>
      </c>
      <c r="L66" s="73" t="s">
        <v>190</v>
      </c>
      <c r="M66" s="74">
        <v>6</v>
      </c>
      <c r="N66" s="20"/>
    </row>
    <row r="67" spans="1:14" ht="15">
      <c r="A67" s="9" t="s">
        <v>137</v>
      </c>
      <c r="B67" s="41">
        <v>7</v>
      </c>
      <c r="C67" s="9" t="s">
        <v>298</v>
      </c>
      <c r="D67" s="41">
        <v>6</v>
      </c>
      <c r="F67" s="107"/>
      <c r="J67" s="9" t="s">
        <v>325</v>
      </c>
      <c r="K67" s="41">
        <v>6</v>
      </c>
      <c r="L67" s="9" t="s">
        <v>343</v>
      </c>
      <c r="M67" s="41">
        <v>10</v>
      </c>
      <c r="N67" s="20"/>
    </row>
    <row r="68" spans="1:14" ht="15">
      <c r="A68" s="9" t="s">
        <v>78</v>
      </c>
      <c r="B68" s="32">
        <v>8.5</v>
      </c>
      <c r="C68" s="9" t="s">
        <v>322</v>
      </c>
      <c r="D68" s="32">
        <v>6</v>
      </c>
      <c r="F68" s="107"/>
      <c r="J68" s="9" t="s">
        <v>237</v>
      </c>
      <c r="K68" s="32">
        <v>7</v>
      </c>
      <c r="L68" s="73" t="s">
        <v>100</v>
      </c>
      <c r="M68" s="74">
        <v>6</v>
      </c>
      <c r="N68" s="20"/>
    </row>
    <row r="69" spans="1:14" ht="15">
      <c r="A69" s="9" t="s">
        <v>449</v>
      </c>
      <c r="B69" s="41">
        <v>5</v>
      </c>
      <c r="C69" s="9" t="s">
        <v>92</v>
      </c>
      <c r="D69" s="41">
        <v>8</v>
      </c>
      <c r="F69" s="107"/>
      <c r="J69" s="9" t="s">
        <v>246</v>
      </c>
      <c r="K69" s="41">
        <v>11.5</v>
      </c>
      <c r="L69" s="9" t="s">
        <v>469</v>
      </c>
      <c r="M69" s="41">
        <v>5.5</v>
      </c>
      <c r="N69" s="20"/>
    </row>
    <row r="70" spans="1:14" ht="15">
      <c r="A70" s="9" t="s">
        <v>275</v>
      </c>
      <c r="B70" s="41">
        <v>5.5</v>
      </c>
      <c r="C70" s="9" t="s">
        <v>250</v>
      </c>
      <c r="D70" s="41">
        <v>10.5</v>
      </c>
      <c r="F70" s="107"/>
      <c r="J70" s="9" t="s">
        <v>474</v>
      </c>
      <c r="K70" s="41">
        <v>10</v>
      </c>
      <c r="L70" s="9" t="s">
        <v>284</v>
      </c>
      <c r="M70" s="41">
        <v>4.5</v>
      </c>
      <c r="N70" s="20"/>
    </row>
    <row r="71" spans="1:14" ht="15">
      <c r="A71" s="9" t="s">
        <v>101</v>
      </c>
      <c r="B71" s="41">
        <v>10.5</v>
      </c>
      <c r="C71" s="9" t="s">
        <v>164</v>
      </c>
      <c r="D71" s="41">
        <v>10</v>
      </c>
      <c r="F71" s="107"/>
      <c r="J71" s="73" t="s">
        <v>158</v>
      </c>
      <c r="K71" s="74">
        <v>5.5</v>
      </c>
      <c r="L71" s="9" t="s">
        <v>286</v>
      </c>
      <c r="M71" s="41">
        <v>6.5</v>
      </c>
      <c r="N71" s="20"/>
    </row>
    <row r="72" spans="1:14" ht="15">
      <c r="A72" s="9" t="s">
        <v>63</v>
      </c>
      <c r="B72" s="41">
        <v>9.5</v>
      </c>
      <c r="C72" s="9" t="s">
        <v>70</v>
      </c>
      <c r="D72" s="41">
        <v>13.5</v>
      </c>
      <c r="F72" s="107"/>
      <c r="J72" s="9" t="s">
        <v>290</v>
      </c>
      <c r="K72" s="41">
        <v>9.5</v>
      </c>
      <c r="L72" s="9" t="s">
        <v>378</v>
      </c>
      <c r="M72" s="41">
        <v>10</v>
      </c>
      <c r="N72" s="20"/>
    </row>
    <row r="73" spans="1:14" ht="15">
      <c r="A73" s="9" t="s">
        <v>118</v>
      </c>
      <c r="B73" s="41">
        <v>5.5</v>
      </c>
      <c r="C73" s="9" t="s">
        <v>104</v>
      </c>
      <c r="D73" s="41">
        <v>6.5</v>
      </c>
      <c r="F73" s="107"/>
      <c r="J73" s="9" t="s">
        <v>72</v>
      </c>
      <c r="K73" s="41">
        <v>6.5</v>
      </c>
      <c r="L73" s="9" t="s">
        <v>224</v>
      </c>
      <c r="M73" s="41">
        <v>10</v>
      </c>
      <c r="N73" s="20"/>
    </row>
    <row r="74" spans="1:14" ht="16" thickBot="1">
      <c r="A74" s="10" t="s">
        <v>95</v>
      </c>
      <c r="B74" s="42">
        <v>5.5</v>
      </c>
      <c r="C74" s="10" t="s">
        <v>129</v>
      </c>
      <c r="D74" s="42">
        <v>5.5</v>
      </c>
      <c r="F74" s="107"/>
      <c r="J74" s="10" t="s">
        <v>75</v>
      </c>
      <c r="K74" s="42">
        <v>6</v>
      </c>
      <c r="L74" s="10" t="s">
        <v>183</v>
      </c>
      <c r="M74" s="42">
        <v>5</v>
      </c>
      <c r="N74" s="20"/>
    </row>
    <row r="75" spans="1:14" ht="16" thickBot="1">
      <c r="A75" s="103" t="s">
        <v>44</v>
      </c>
      <c r="B75" s="39">
        <v>1</v>
      </c>
      <c r="C75" s="45"/>
      <c r="D75" s="39"/>
      <c r="E75" s="43"/>
      <c r="F75" s="107"/>
      <c r="J75" s="103" t="s">
        <v>44</v>
      </c>
      <c r="K75" s="39">
        <v>1</v>
      </c>
      <c r="L75" s="45"/>
      <c r="M75" s="39"/>
      <c r="N75" s="20"/>
    </row>
    <row r="76" spans="1:14" ht="16" thickBot="1">
      <c r="B76" s="99">
        <f>SUM(B64:B75)</f>
        <v>76</v>
      </c>
      <c r="D76" s="99">
        <f>SUM(D64:D75)</f>
        <v>83</v>
      </c>
      <c r="E76" s="43"/>
      <c r="F76" s="107"/>
      <c r="K76" s="99">
        <f>SUM(K64:K75)</f>
        <v>81</v>
      </c>
      <c r="M76" s="99">
        <f>SUM(M64:M75)</f>
        <v>69</v>
      </c>
      <c r="N76" s="20"/>
    </row>
    <row r="77" spans="1:14" ht="16" thickBot="1">
      <c r="A77" s="34" t="s">
        <v>14</v>
      </c>
      <c r="C77" s="34" t="s">
        <v>14</v>
      </c>
      <c r="F77" s="107"/>
      <c r="J77" s="34" t="s">
        <v>14</v>
      </c>
      <c r="L77" s="34" t="s">
        <v>14</v>
      </c>
      <c r="N77" s="20"/>
    </row>
    <row r="78" spans="1:14" ht="15">
      <c r="A78" s="1" t="s">
        <v>81</v>
      </c>
      <c r="B78" s="40">
        <v>6</v>
      </c>
      <c r="C78" s="1" t="s">
        <v>93</v>
      </c>
      <c r="D78" s="40">
        <v>5</v>
      </c>
      <c r="F78" s="107"/>
      <c r="J78" s="1" t="s">
        <v>140</v>
      </c>
      <c r="K78" s="40">
        <v>6</v>
      </c>
      <c r="L78" s="1" t="s">
        <v>262</v>
      </c>
      <c r="M78" s="40">
        <v>0</v>
      </c>
      <c r="N78" s="20"/>
    </row>
    <row r="79" spans="1:14" ht="15">
      <c r="A79" s="75" t="s">
        <v>105</v>
      </c>
      <c r="B79" s="76">
        <v>6</v>
      </c>
      <c r="C79" s="2" t="s">
        <v>307</v>
      </c>
      <c r="D79" s="32">
        <v>4</v>
      </c>
      <c r="F79" s="107"/>
      <c r="J79" s="2" t="s">
        <v>280</v>
      </c>
      <c r="K79" s="32">
        <v>6</v>
      </c>
      <c r="L79" s="75" t="s">
        <v>169</v>
      </c>
      <c r="M79" s="76">
        <v>5.5</v>
      </c>
      <c r="N79" s="20"/>
    </row>
    <row r="80" spans="1:14" ht="15">
      <c r="A80" s="2" t="s">
        <v>153</v>
      </c>
      <c r="B80" s="41">
        <v>6</v>
      </c>
      <c r="C80" s="2" t="s">
        <v>339</v>
      </c>
      <c r="D80" s="41">
        <v>6</v>
      </c>
      <c r="F80" s="107"/>
      <c r="J80" s="2" t="s">
        <v>167</v>
      </c>
      <c r="K80" s="41" t="s">
        <v>403</v>
      </c>
      <c r="L80" s="2" t="s">
        <v>257</v>
      </c>
      <c r="M80" s="41" t="s">
        <v>403</v>
      </c>
      <c r="N80" s="20"/>
    </row>
    <row r="81" spans="1:17" ht="15">
      <c r="A81" s="2" t="s">
        <v>412</v>
      </c>
      <c r="B81" s="41" t="s">
        <v>403</v>
      </c>
      <c r="C81" s="2" t="s">
        <v>330</v>
      </c>
      <c r="D81" s="41">
        <v>6.5</v>
      </c>
      <c r="F81" s="107"/>
      <c r="J81" s="2" t="s">
        <v>139</v>
      </c>
      <c r="K81" s="41" t="s">
        <v>403</v>
      </c>
      <c r="L81" s="75" t="s">
        <v>304</v>
      </c>
      <c r="M81" s="76">
        <v>6</v>
      </c>
      <c r="N81" s="20"/>
    </row>
    <row r="82" spans="1:17" ht="15">
      <c r="A82" s="2" t="s">
        <v>194</v>
      </c>
      <c r="B82" s="32" t="s">
        <v>403</v>
      </c>
      <c r="C82" s="2" t="s">
        <v>267</v>
      </c>
      <c r="D82" s="32">
        <v>6</v>
      </c>
      <c r="F82" s="107"/>
      <c r="J82" s="75" t="s">
        <v>134</v>
      </c>
      <c r="K82" s="76">
        <v>5.5</v>
      </c>
      <c r="L82" s="2" t="s">
        <v>231</v>
      </c>
      <c r="M82" s="32" t="s">
        <v>403</v>
      </c>
      <c r="N82" s="20"/>
      <c r="Q82" s="6"/>
    </row>
    <row r="83" spans="1:17" ht="15">
      <c r="A83" s="2" t="s">
        <v>471</v>
      </c>
      <c r="B83" s="41">
        <v>6</v>
      </c>
      <c r="C83" s="2" t="s">
        <v>73</v>
      </c>
      <c r="D83" s="41">
        <v>5</v>
      </c>
      <c r="F83" s="107"/>
      <c r="J83" s="2" t="s">
        <v>109</v>
      </c>
      <c r="K83" s="41">
        <v>6</v>
      </c>
      <c r="L83" s="75" t="s">
        <v>271</v>
      </c>
      <c r="M83" s="76">
        <v>6</v>
      </c>
      <c r="N83" s="20"/>
      <c r="Q83" s="6"/>
    </row>
    <row r="84" spans="1:17" ht="15">
      <c r="A84" s="2" t="s">
        <v>256</v>
      </c>
      <c r="B84" s="41">
        <v>5.5</v>
      </c>
      <c r="C84" s="2" t="s">
        <v>243</v>
      </c>
      <c r="D84" s="41">
        <v>6</v>
      </c>
      <c r="F84" s="107"/>
      <c r="J84" s="2" t="s">
        <v>328</v>
      </c>
      <c r="K84" s="41" t="s">
        <v>403</v>
      </c>
      <c r="L84" s="2" t="s">
        <v>334</v>
      </c>
      <c r="M84" s="41" t="s">
        <v>403</v>
      </c>
      <c r="N84" s="20"/>
      <c r="Q84" s="6"/>
    </row>
    <row r="85" spans="1:17" ht="15">
      <c r="A85" s="2" t="s">
        <v>249</v>
      </c>
      <c r="B85" s="41">
        <v>5.5</v>
      </c>
      <c r="C85" s="2"/>
      <c r="D85" s="41"/>
      <c r="F85" s="107"/>
      <c r="J85" s="2" t="s">
        <v>71</v>
      </c>
      <c r="K85" s="41" t="s">
        <v>403</v>
      </c>
      <c r="L85" s="2" t="s">
        <v>295</v>
      </c>
      <c r="M85" s="41">
        <v>5</v>
      </c>
      <c r="N85" s="20"/>
      <c r="Q85" s="6"/>
    </row>
    <row r="86" spans="1:17" ht="15">
      <c r="A86" s="2" t="s">
        <v>196</v>
      </c>
      <c r="B86" s="41" t="s">
        <v>403</v>
      </c>
      <c r="C86" s="2" t="s">
        <v>395</v>
      </c>
      <c r="D86" s="41" t="s">
        <v>403</v>
      </c>
      <c r="F86" s="107"/>
      <c r="J86" s="2" t="s">
        <v>254</v>
      </c>
      <c r="K86" s="41">
        <v>9.5</v>
      </c>
      <c r="L86" s="2" t="s">
        <v>240</v>
      </c>
      <c r="M86" s="41">
        <v>6</v>
      </c>
      <c r="N86" s="20"/>
      <c r="Q86" s="6"/>
    </row>
    <row r="87" spans="1:17" ht="16" thickBot="1">
      <c r="A87" s="36" t="s">
        <v>192</v>
      </c>
      <c r="B87" s="42">
        <v>6.5</v>
      </c>
      <c r="C87" s="36" t="s">
        <v>182</v>
      </c>
      <c r="D87" s="42" t="s">
        <v>403</v>
      </c>
      <c r="F87" s="107"/>
      <c r="J87" s="36" t="s">
        <v>156</v>
      </c>
      <c r="K87" s="42">
        <v>6</v>
      </c>
      <c r="L87" s="36" t="s">
        <v>315</v>
      </c>
      <c r="M87" s="42" t="s">
        <v>403</v>
      </c>
      <c r="N87" s="20"/>
      <c r="Q87" s="6"/>
    </row>
    <row r="88" spans="1:17" ht="15">
      <c r="F88" s="107"/>
      <c r="N88" s="20"/>
      <c r="Q88" s="6"/>
    </row>
    <row r="89" spans="1:17" ht="15">
      <c r="F89" s="107"/>
      <c r="N89" s="20"/>
      <c r="Q89" s="6"/>
    </row>
    <row r="90" spans="1:17" ht="15">
      <c r="F90" s="107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topLeftCell="A6" workbookViewId="0">
      <selection activeCell="M18" sqref="M1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208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6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+TABELLONE!A81</f>
        <v>MC TOWN</v>
      </c>
      <c r="B5" s="39">
        <f>IF(B18&lt;66,0,IF(B18&lt;70,1,IF(B18&lt;74,2,IF(B18&lt;78,3,IF(B18&lt;82,4,IF(B18&lt;86,5,IF(B18&lt;90,6,IF(B18&lt;94,7,IF(B18&lt;98,8,IF(B18&lt;101,9,10))))))))))</f>
        <v>4</v>
      </c>
      <c r="C5" s="25" t="str">
        <f>+TABELLONE!B81</f>
        <v>AC DENTI</v>
      </c>
      <c r="D5" s="39">
        <f>IF(D18&lt;66,0,IF(D18&lt;70,1,IF(D18&lt;74,2,IF(D18&lt;78,3,IF(D18&lt;82,4,IF(D18&lt;86,5,IF(D18&lt;90,6,IF(D18&lt;94,7,IF(D18&lt;98,8,IF(D18&lt;101,9,10))))))))))</f>
        <v>2</v>
      </c>
      <c r="F5" s="89" t="s">
        <v>195</v>
      </c>
      <c r="G5" s="116"/>
      <c r="H5" s="117"/>
      <c r="J5" s="25" t="str">
        <f>+TABELLONE!A82</f>
        <v>EVRIBADI</v>
      </c>
      <c r="K5" s="39">
        <f>IF(K18&lt;66,0,IF(K18&lt;70,1,IF(K18&lt;74,2,IF(K18&lt;78,3,IF(K18&lt;82,4,IF(K18&lt;86,5,IF(K18&lt;90,6,IF(K18&lt;94,7,IF(K18&lt;98,8,IF(K18&lt;101,9,10))))))))))</f>
        <v>2</v>
      </c>
      <c r="L5" s="25" t="str">
        <f>+TABELLONE!B82</f>
        <v>MARCELLONA</v>
      </c>
      <c r="M5" s="39">
        <f>IF(M18&lt;66,0,IF(M18&lt;70,1,IF(M18&lt;74,2,IF(M18&lt;78,3,IF(M18&lt;82,4,IF(M18&lt;86,5,IF(M18&lt;90,6,IF(M18&lt;94,7,IF(M18&lt;98,8,IF(M18&lt;101,9,10))))))))))</f>
        <v>4</v>
      </c>
    </row>
    <row r="6" spans="1:13">
      <c r="A6" s="9" t="s">
        <v>140</v>
      </c>
      <c r="B6" s="40">
        <v>6</v>
      </c>
      <c r="C6" s="9" t="s">
        <v>350</v>
      </c>
      <c r="D6" s="40">
        <v>5</v>
      </c>
      <c r="F6" t="s">
        <v>499</v>
      </c>
      <c r="G6" s="118"/>
      <c r="H6" s="119"/>
      <c r="J6" s="9" t="s">
        <v>174</v>
      </c>
      <c r="K6" s="40">
        <v>4.5</v>
      </c>
      <c r="L6" s="9" t="s">
        <v>513</v>
      </c>
      <c r="M6" s="40">
        <v>5</v>
      </c>
    </row>
    <row r="7" spans="1:13">
      <c r="A7" s="9" t="s">
        <v>119</v>
      </c>
      <c r="B7" s="41">
        <v>6</v>
      </c>
      <c r="C7" s="9" t="s">
        <v>187</v>
      </c>
      <c r="D7" s="41">
        <v>5.5</v>
      </c>
      <c r="F7" t="s">
        <v>500</v>
      </c>
      <c r="J7" s="116" t="s">
        <v>142</v>
      </c>
      <c r="K7" s="117">
        <v>6</v>
      </c>
      <c r="L7" s="9" t="s">
        <v>351</v>
      </c>
      <c r="M7" s="41">
        <v>3.5</v>
      </c>
    </row>
    <row r="8" spans="1:13">
      <c r="A8" s="9" t="s">
        <v>257</v>
      </c>
      <c r="B8" s="41">
        <v>6</v>
      </c>
      <c r="C8" s="9" t="s">
        <v>106</v>
      </c>
      <c r="D8" s="41">
        <v>4.5</v>
      </c>
      <c r="F8" t="s">
        <v>501</v>
      </c>
      <c r="J8" s="9" t="s">
        <v>146</v>
      </c>
      <c r="K8" s="41">
        <v>6.5</v>
      </c>
      <c r="L8" s="9" t="s">
        <v>149</v>
      </c>
      <c r="M8" s="41">
        <v>4</v>
      </c>
    </row>
    <row r="9" spans="1:13">
      <c r="A9" s="9" t="s">
        <v>357</v>
      </c>
      <c r="B9" s="41">
        <v>6</v>
      </c>
      <c r="C9" s="9" t="s">
        <v>143</v>
      </c>
      <c r="D9" s="41">
        <v>5</v>
      </c>
      <c r="F9" t="s">
        <v>502</v>
      </c>
      <c r="J9" s="116" t="s">
        <v>135</v>
      </c>
      <c r="K9" s="117">
        <v>5</v>
      </c>
      <c r="L9" s="9" t="s">
        <v>258</v>
      </c>
      <c r="M9" s="41">
        <v>4</v>
      </c>
    </row>
    <row r="10" spans="1:13">
      <c r="A10" s="9" t="s">
        <v>246</v>
      </c>
      <c r="B10" s="41">
        <v>4.5</v>
      </c>
      <c r="C10" s="9" t="s">
        <v>226</v>
      </c>
      <c r="D10" s="41">
        <v>5</v>
      </c>
      <c r="F10" t="s">
        <v>503</v>
      </c>
      <c r="J10" s="116" t="s">
        <v>276</v>
      </c>
      <c r="K10" s="117"/>
      <c r="L10" s="9" t="s">
        <v>396</v>
      </c>
      <c r="M10" s="41">
        <v>7</v>
      </c>
    </row>
    <row r="11" spans="1:13">
      <c r="A11" s="9" t="s">
        <v>151</v>
      </c>
      <c r="B11" s="41">
        <v>7</v>
      </c>
      <c r="C11" s="9" t="s">
        <v>98</v>
      </c>
      <c r="D11" s="41">
        <v>9</v>
      </c>
      <c r="F11" t="s">
        <v>504</v>
      </c>
      <c r="J11" s="9" t="s">
        <v>165</v>
      </c>
      <c r="K11" s="41">
        <v>6.5</v>
      </c>
      <c r="L11" s="9" t="s">
        <v>397</v>
      </c>
      <c r="M11" s="41">
        <v>6.5</v>
      </c>
    </row>
    <row r="12" spans="1:13">
      <c r="A12" s="9" t="s">
        <v>265</v>
      </c>
      <c r="B12" s="41">
        <v>6</v>
      </c>
      <c r="C12" s="9" t="s">
        <v>249</v>
      </c>
      <c r="D12" s="41">
        <v>6</v>
      </c>
      <c r="F12" t="s">
        <v>505</v>
      </c>
      <c r="J12" s="9" t="s">
        <v>380</v>
      </c>
      <c r="K12" s="41">
        <v>14</v>
      </c>
      <c r="L12" s="116" t="s">
        <v>385</v>
      </c>
      <c r="M12" s="117">
        <v>10</v>
      </c>
    </row>
    <row r="13" spans="1:13">
      <c r="A13" s="9" t="s">
        <v>112</v>
      </c>
      <c r="B13" s="41">
        <v>4.5</v>
      </c>
      <c r="C13" s="9" t="s">
        <v>200</v>
      </c>
      <c r="D13" s="41">
        <v>5.5</v>
      </c>
      <c r="F13" t="s">
        <v>506</v>
      </c>
      <c r="J13" s="9" t="s">
        <v>515</v>
      </c>
      <c r="K13" s="41">
        <v>7.5</v>
      </c>
      <c r="L13" s="9" t="s">
        <v>496</v>
      </c>
      <c r="M13" s="41">
        <v>11</v>
      </c>
    </row>
    <row r="14" spans="1:13">
      <c r="A14" s="9" t="s">
        <v>217</v>
      </c>
      <c r="B14" s="41">
        <v>6.5</v>
      </c>
      <c r="C14" s="9" t="s">
        <v>86</v>
      </c>
      <c r="D14" s="41">
        <v>10.5</v>
      </c>
      <c r="F14" t="s">
        <v>507</v>
      </c>
      <c r="J14" s="116" t="s">
        <v>120</v>
      </c>
      <c r="K14" s="117">
        <v>6</v>
      </c>
      <c r="L14" s="9" t="s">
        <v>227</v>
      </c>
      <c r="M14" s="41">
        <v>6.5</v>
      </c>
    </row>
    <row r="15" spans="1:13">
      <c r="A15" s="9" t="s">
        <v>71</v>
      </c>
      <c r="B15" s="41">
        <v>14.5</v>
      </c>
      <c r="C15" s="9" t="s">
        <v>66</v>
      </c>
      <c r="D15" s="41">
        <v>4.5</v>
      </c>
      <c r="F15" t="s">
        <v>508</v>
      </c>
      <c r="J15" s="9" t="s">
        <v>490</v>
      </c>
      <c r="K15" s="41">
        <v>7</v>
      </c>
      <c r="L15" s="9" t="s">
        <v>69</v>
      </c>
      <c r="M15" s="41">
        <v>10</v>
      </c>
    </row>
    <row r="16" spans="1:13" ht="15" thickBot="1">
      <c r="A16" s="9" t="s">
        <v>75</v>
      </c>
      <c r="B16" s="41">
        <v>11</v>
      </c>
      <c r="C16" s="9" t="s">
        <v>131</v>
      </c>
      <c r="D16" s="41">
        <v>10</v>
      </c>
      <c r="F16" t="s">
        <v>509</v>
      </c>
      <c r="J16" s="9" t="s">
        <v>221</v>
      </c>
      <c r="K16" s="41">
        <v>9</v>
      </c>
      <c r="L16" s="9" t="s">
        <v>68</v>
      </c>
      <c r="M16" s="41">
        <v>10.5</v>
      </c>
    </row>
    <row r="17" spans="1:13" ht="15" thickBot="1">
      <c r="A17" s="30" t="s">
        <v>44</v>
      </c>
      <c r="B17" s="39">
        <v>1</v>
      </c>
      <c r="C17" s="45"/>
      <c r="D17" s="39"/>
      <c r="F17" t="s">
        <v>510</v>
      </c>
      <c r="J17" s="30" t="s">
        <v>44</v>
      </c>
      <c r="K17" s="39">
        <v>1</v>
      </c>
      <c r="L17" s="45"/>
      <c r="M17" s="39"/>
    </row>
    <row r="18" spans="1:13" ht="15" thickBot="1">
      <c r="B18" s="99">
        <f>SUM(B6:B17)</f>
        <v>79</v>
      </c>
      <c r="D18" s="99">
        <f>SUM(D6:D17)</f>
        <v>70.5</v>
      </c>
      <c r="F18" t="s">
        <v>511</v>
      </c>
      <c r="K18" s="99">
        <f>SUM(K6:K17)</f>
        <v>73</v>
      </c>
      <c r="M18" s="99">
        <f>SUM(M6:M17)</f>
        <v>78</v>
      </c>
    </row>
    <row r="19" spans="1:13" ht="15" thickBot="1">
      <c r="A19" s="34" t="s">
        <v>14</v>
      </c>
      <c r="C19" s="34" t="s">
        <v>14</v>
      </c>
      <c r="F19" t="s">
        <v>512</v>
      </c>
      <c r="J19" s="34" t="s">
        <v>14</v>
      </c>
      <c r="L19" s="34" t="s">
        <v>14</v>
      </c>
    </row>
    <row r="20" spans="1:13">
      <c r="A20" s="1" t="s">
        <v>140</v>
      </c>
      <c r="B20" s="46">
        <f>B6</f>
        <v>6</v>
      </c>
      <c r="C20" s="1" t="s">
        <v>350</v>
      </c>
      <c r="D20" s="46">
        <v>5</v>
      </c>
      <c r="F20" t="s">
        <v>516</v>
      </c>
      <c r="J20" s="1" t="s">
        <v>174</v>
      </c>
      <c r="K20" s="46">
        <f>K6</f>
        <v>4.5</v>
      </c>
      <c r="L20" s="1" t="s">
        <v>513</v>
      </c>
      <c r="M20" s="46">
        <f>M6</f>
        <v>5</v>
      </c>
    </row>
    <row r="21" spans="1:13">
      <c r="A21" s="2" t="s">
        <v>139</v>
      </c>
      <c r="B21" s="85" t="s">
        <v>403</v>
      </c>
      <c r="C21" s="2" t="s">
        <v>264</v>
      </c>
      <c r="D21" s="85">
        <v>4.5</v>
      </c>
      <c r="F21" s="106" t="s">
        <v>517</v>
      </c>
      <c r="J21" s="2" t="s">
        <v>148</v>
      </c>
      <c r="K21" s="85" t="s">
        <v>403</v>
      </c>
      <c r="L21" s="2" t="s">
        <v>161</v>
      </c>
      <c r="M21" s="85">
        <v>5</v>
      </c>
    </row>
    <row r="22" spans="1:13">
      <c r="A22" s="2" t="s">
        <v>289</v>
      </c>
      <c r="B22" s="47">
        <v>4.5</v>
      </c>
      <c r="C22" s="2" t="s">
        <v>358</v>
      </c>
      <c r="D22" s="47"/>
      <c r="F22" t="s">
        <v>518</v>
      </c>
      <c r="J22" s="118" t="s">
        <v>288</v>
      </c>
      <c r="K22" s="119">
        <v>6</v>
      </c>
      <c r="L22" s="2" t="s">
        <v>266</v>
      </c>
      <c r="M22" s="47">
        <v>5</v>
      </c>
    </row>
    <row r="23" spans="1:13">
      <c r="A23" s="2" t="s">
        <v>352</v>
      </c>
      <c r="B23" s="47">
        <v>5.5</v>
      </c>
      <c r="C23" s="2" t="s">
        <v>312</v>
      </c>
      <c r="D23" s="47">
        <v>4.5</v>
      </c>
      <c r="F23" t="s">
        <v>519</v>
      </c>
      <c r="J23" s="118" t="s">
        <v>291</v>
      </c>
      <c r="K23" s="119">
        <v>5</v>
      </c>
      <c r="L23" s="2" t="s">
        <v>145</v>
      </c>
      <c r="M23" s="47">
        <v>4.5</v>
      </c>
    </row>
    <row r="24" spans="1:13">
      <c r="A24" s="2" t="s">
        <v>100</v>
      </c>
      <c r="B24" s="90">
        <v>5</v>
      </c>
      <c r="C24" s="2" t="s">
        <v>90</v>
      </c>
      <c r="D24" s="90">
        <v>7</v>
      </c>
      <c r="J24" s="118" t="s">
        <v>157</v>
      </c>
      <c r="K24" s="119">
        <v>6</v>
      </c>
      <c r="L24" s="118" t="s">
        <v>287</v>
      </c>
      <c r="M24" s="119">
        <v>10</v>
      </c>
    </row>
    <row r="25" spans="1:13">
      <c r="A25" s="2" t="s">
        <v>134</v>
      </c>
      <c r="B25" s="85">
        <v>6</v>
      </c>
      <c r="C25" s="2" t="s">
        <v>185</v>
      </c>
      <c r="D25" s="85">
        <v>5</v>
      </c>
      <c r="J25" s="2" t="s">
        <v>198</v>
      </c>
      <c r="K25" s="85">
        <v>8</v>
      </c>
      <c r="L25" s="2" t="s">
        <v>301</v>
      </c>
      <c r="M25" s="85" t="s">
        <v>403</v>
      </c>
    </row>
    <row r="26" spans="1:13">
      <c r="A26" s="2" t="s">
        <v>231</v>
      </c>
      <c r="B26" s="47">
        <v>8</v>
      </c>
      <c r="C26" s="2" t="s">
        <v>364</v>
      </c>
      <c r="D26" s="47" t="s">
        <v>403</v>
      </c>
      <c r="J26" s="2" t="s">
        <v>102</v>
      </c>
      <c r="K26" s="47">
        <v>7.5</v>
      </c>
      <c r="L26" s="2" t="s">
        <v>323</v>
      </c>
      <c r="M26" s="47" t="s">
        <v>403</v>
      </c>
    </row>
    <row r="27" spans="1:13">
      <c r="A27" s="2" t="s">
        <v>254</v>
      </c>
      <c r="B27" s="47">
        <v>5.5</v>
      </c>
      <c r="C27" s="2" t="s">
        <v>376</v>
      </c>
      <c r="D27" s="47">
        <v>4</v>
      </c>
      <c r="J27" s="2" t="s">
        <v>77</v>
      </c>
      <c r="K27" s="47" t="s">
        <v>403</v>
      </c>
      <c r="L27" s="2" t="s">
        <v>124</v>
      </c>
      <c r="M27" s="47">
        <v>5.5</v>
      </c>
    </row>
    <row r="28" spans="1:13">
      <c r="A28" s="2" t="s">
        <v>72</v>
      </c>
      <c r="B28" s="47">
        <v>5</v>
      </c>
      <c r="C28" s="2" t="s">
        <v>245</v>
      </c>
      <c r="D28" s="47">
        <v>9.5</v>
      </c>
      <c r="J28" s="2" t="s">
        <v>299</v>
      </c>
      <c r="K28" s="47" t="s">
        <v>403</v>
      </c>
      <c r="L28" s="2" t="s">
        <v>205</v>
      </c>
      <c r="M28" s="47" t="s">
        <v>403</v>
      </c>
    </row>
    <row r="29" spans="1:13" ht="15" thickBot="1">
      <c r="A29" s="3" t="s">
        <v>315</v>
      </c>
      <c r="B29" s="48" t="s">
        <v>403</v>
      </c>
      <c r="C29" s="3" t="s">
        <v>491</v>
      </c>
      <c r="D29" s="48">
        <v>6</v>
      </c>
      <c r="J29" s="3" t="s">
        <v>238</v>
      </c>
      <c r="K29" s="48" t="s">
        <v>403</v>
      </c>
      <c r="L29" s="3" t="s">
        <v>199</v>
      </c>
      <c r="M29" s="48">
        <v>6.5</v>
      </c>
    </row>
    <row r="32" spans="1:13" ht="15" thickBot="1"/>
    <row r="33" spans="1:13" ht="21" thickBot="1">
      <c r="A33" s="148" t="s">
        <v>27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3" ht="15" thickBot="1"/>
    <row r="35" spans="1:13" ht="15" thickBot="1">
      <c r="A35" s="25" t="str">
        <f>+TABELLONE!A83</f>
        <v>CS RIPOSA</v>
      </c>
      <c r="B35" s="39">
        <f>IF(B48&lt;66,0,IF(B48&lt;70,1,IF(B48&lt;74,2,IF(B48&lt;78,3,IF(B48&lt;82,4,IF(B48&lt;86,5,IF(B48&lt;90,6,IF(B48&lt;94,7,IF(B48&lt;98,8,IF(B48&lt;101,9,10))))))))))</f>
        <v>4</v>
      </c>
      <c r="C35" s="25" t="str">
        <f>+TABELLONE!B83</f>
        <v>NUMBERS</v>
      </c>
      <c r="D35" s="39">
        <f>IF(D47&lt;66,0,IF(D47&lt;70,1,IF(D47&lt;74,2,IF(D47&lt;78,3,IF(D47&lt;82,4,IF(D47&lt;86,5,IF(D47&lt;90,6,IF(D47&lt;94,7,IF(D47&lt;98,8,IF(D47&lt;101,9,10))))))))))</f>
        <v>0</v>
      </c>
      <c r="J35" s="25" t="str">
        <f>+TABELLONE!A84</f>
        <v>FLYBEARD</v>
      </c>
      <c r="K35" s="39">
        <f>IF(K48&lt;66,0,IF(K48&lt;70,1,IF(K48&lt;74,2,IF(K48&lt;78,3,IF(K48&lt;82,4,IF(K48&lt;86,5,IF(K48&lt;90,6,IF(K48&lt;94,7,IF(K48&lt;98,8,IF(K48&lt;101,9,10))))))))))</f>
        <v>4</v>
      </c>
      <c r="L35" s="25" t="str">
        <f>+TABELLONE!B84</f>
        <v>INTERFOGAT</v>
      </c>
      <c r="M35" s="39">
        <f>IF(M48&lt;66,0,IF(M48&lt;70,1,IF(M48&lt;74,2,IF(M48&lt;78,3,IF(M48&lt;82,4,IF(M48&lt;86,5,IF(M48&lt;90,6,IF(M48&lt;94,7,IF(M48&lt;98,8,IF(M48&lt;101,9,10))))))))))</f>
        <v>1</v>
      </c>
    </row>
    <row r="36" spans="1:13">
      <c r="A36" s="9" t="s">
        <v>388</v>
      </c>
      <c r="B36" s="40">
        <v>9</v>
      </c>
      <c r="C36" s="9"/>
      <c r="D36" s="40"/>
      <c r="J36" s="9" t="s">
        <v>84</v>
      </c>
      <c r="K36" s="40">
        <v>5</v>
      </c>
      <c r="L36" s="9" t="s">
        <v>144</v>
      </c>
      <c r="M36" s="40">
        <v>7</v>
      </c>
    </row>
    <row r="37" spans="1:13">
      <c r="A37" s="9" t="s">
        <v>201</v>
      </c>
      <c r="B37" s="41">
        <v>8</v>
      </c>
      <c r="C37" s="9"/>
      <c r="D37" s="41"/>
      <c r="J37" s="116" t="s">
        <v>298</v>
      </c>
      <c r="K37" s="117">
        <v>5.5</v>
      </c>
      <c r="L37" s="9" t="s">
        <v>188</v>
      </c>
      <c r="M37" s="41">
        <v>10</v>
      </c>
    </row>
    <row r="38" spans="1:13">
      <c r="A38" s="9" t="s">
        <v>377</v>
      </c>
      <c r="B38" s="41">
        <v>7.5</v>
      </c>
      <c r="C38" s="9"/>
      <c r="D38" s="41"/>
      <c r="J38" s="9" t="s">
        <v>269</v>
      </c>
      <c r="K38" s="41">
        <v>8</v>
      </c>
      <c r="L38" s="9" t="s">
        <v>122</v>
      </c>
      <c r="M38" s="41">
        <v>8.5</v>
      </c>
    </row>
    <row r="39" spans="1:13">
      <c r="A39" s="9" t="s">
        <v>171</v>
      </c>
      <c r="B39" s="41">
        <v>5.5</v>
      </c>
      <c r="C39" s="9"/>
      <c r="D39" s="41"/>
      <c r="J39" s="9" t="s">
        <v>498</v>
      </c>
      <c r="K39" s="41">
        <v>4.5</v>
      </c>
      <c r="L39" s="9" t="s">
        <v>361</v>
      </c>
      <c r="M39" s="41">
        <v>5</v>
      </c>
    </row>
    <row r="40" spans="1:13">
      <c r="A40" s="9" t="s">
        <v>414</v>
      </c>
      <c r="B40" s="41">
        <v>7</v>
      </c>
      <c r="C40" s="9"/>
      <c r="D40" s="41"/>
      <c r="J40" s="9" t="s">
        <v>99</v>
      </c>
      <c r="K40" s="41">
        <v>6.5</v>
      </c>
      <c r="L40" s="9" t="s">
        <v>79</v>
      </c>
      <c r="M40" s="41">
        <v>6</v>
      </c>
    </row>
    <row r="41" spans="1:13">
      <c r="A41" s="9" t="s">
        <v>97</v>
      </c>
      <c r="B41" s="41">
        <v>10</v>
      </c>
      <c r="C41" s="9"/>
      <c r="D41" s="41"/>
      <c r="J41" s="9" t="s">
        <v>130</v>
      </c>
      <c r="K41" s="41">
        <v>8.5</v>
      </c>
      <c r="L41" s="9" t="s">
        <v>94</v>
      </c>
      <c r="M41" s="41">
        <v>6.5</v>
      </c>
    </row>
    <row r="42" spans="1:13">
      <c r="A42" s="9" t="s">
        <v>239</v>
      </c>
      <c r="B42" s="41">
        <v>7</v>
      </c>
      <c r="C42" s="9"/>
      <c r="D42" s="41"/>
      <c r="J42" s="9" t="s">
        <v>92</v>
      </c>
      <c r="K42" s="41">
        <v>4.5</v>
      </c>
      <c r="L42" s="9" t="s">
        <v>74</v>
      </c>
      <c r="M42" s="41">
        <v>5</v>
      </c>
    </row>
    <row r="43" spans="1:13">
      <c r="A43" s="116" t="s">
        <v>241</v>
      </c>
      <c r="B43" s="117">
        <v>5.5</v>
      </c>
      <c r="C43" s="9"/>
      <c r="D43" s="41"/>
      <c r="J43" s="9" t="s">
        <v>164</v>
      </c>
      <c r="K43" s="41">
        <v>6.5</v>
      </c>
      <c r="L43" s="9" t="s">
        <v>111</v>
      </c>
      <c r="M43" s="41">
        <v>6.5</v>
      </c>
    </row>
    <row r="44" spans="1:13">
      <c r="A44" s="9" t="s">
        <v>65</v>
      </c>
      <c r="B44" s="41">
        <v>6</v>
      </c>
      <c r="C44" s="9"/>
      <c r="D44" s="41"/>
      <c r="J44" s="9" t="s">
        <v>104</v>
      </c>
      <c r="K44" s="41">
        <v>6.5</v>
      </c>
      <c r="L44" s="9" t="s">
        <v>62</v>
      </c>
      <c r="M44" s="41">
        <v>7</v>
      </c>
    </row>
    <row r="45" spans="1:13">
      <c r="A45" s="9" t="s">
        <v>87</v>
      </c>
      <c r="B45" s="41">
        <v>5.5</v>
      </c>
      <c r="C45" s="9"/>
      <c r="D45" s="41"/>
      <c r="J45" s="9" t="s">
        <v>70</v>
      </c>
      <c r="K45" s="41">
        <v>10.5</v>
      </c>
      <c r="L45" s="9" t="s">
        <v>220</v>
      </c>
      <c r="M45" s="41">
        <v>1</v>
      </c>
    </row>
    <row r="46" spans="1:13" ht="15" thickBot="1">
      <c r="A46" s="9" t="s">
        <v>64</v>
      </c>
      <c r="B46" s="41">
        <v>9.5</v>
      </c>
      <c r="C46" s="9"/>
      <c r="D46" s="41"/>
      <c r="J46" s="9" t="s">
        <v>207</v>
      </c>
      <c r="K46" s="41">
        <v>11.5</v>
      </c>
      <c r="L46" s="116" t="s">
        <v>497</v>
      </c>
      <c r="M46" s="117">
        <v>6.5</v>
      </c>
    </row>
    <row r="47" spans="1:13" ht="15" thickBot="1">
      <c r="A47" s="30" t="s">
        <v>44</v>
      </c>
      <c r="B47" s="39">
        <v>1</v>
      </c>
      <c r="C47" s="45"/>
      <c r="D47" s="39"/>
      <c r="J47" s="30" t="s">
        <v>44</v>
      </c>
      <c r="K47" s="39">
        <v>1</v>
      </c>
      <c r="L47" s="45"/>
      <c r="M47" s="39"/>
    </row>
    <row r="48" spans="1:13" ht="15" thickBot="1">
      <c r="B48" s="62">
        <f>SUM(B36:B47)</f>
        <v>81.5</v>
      </c>
      <c r="D48" s="62">
        <f>SUM(D36:D47)</f>
        <v>0</v>
      </c>
      <c r="K48" s="62">
        <f>SUM(K36:K47)</f>
        <v>78.5</v>
      </c>
      <c r="M48" s="62">
        <f>SUM(M36:M47)</f>
        <v>69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388</v>
      </c>
      <c r="B50" s="46">
        <v>9</v>
      </c>
      <c r="C50" s="1"/>
      <c r="D50" s="46"/>
      <c r="J50" s="1" t="s">
        <v>84</v>
      </c>
      <c r="K50" s="46">
        <f>K36</f>
        <v>5</v>
      </c>
      <c r="L50" s="1" t="s">
        <v>144</v>
      </c>
      <c r="M50" s="46">
        <f>M36</f>
        <v>7</v>
      </c>
    </row>
    <row r="51" spans="1:13">
      <c r="A51" s="2" t="s">
        <v>268</v>
      </c>
      <c r="B51" s="85">
        <v>5</v>
      </c>
      <c r="C51" s="2"/>
      <c r="D51" s="85"/>
      <c r="J51" s="118" t="s">
        <v>184</v>
      </c>
      <c r="K51" s="119">
        <v>5.5</v>
      </c>
      <c r="L51" s="2" t="s">
        <v>493</v>
      </c>
      <c r="M51" s="85">
        <v>6</v>
      </c>
    </row>
    <row r="52" spans="1:13">
      <c r="A52" s="2" t="s">
        <v>166</v>
      </c>
      <c r="B52" s="47">
        <v>7.5</v>
      </c>
      <c r="C52" s="2"/>
      <c r="D52" s="47"/>
      <c r="J52" s="2" t="s">
        <v>391</v>
      </c>
      <c r="K52" s="47">
        <v>7.5</v>
      </c>
      <c r="L52" s="2" t="s">
        <v>296</v>
      </c>
      <c r="M52" s="47">
        <v>6.5</v>
      </c>
    </row>
    <row r="53" spans="1:13">
      <c r="A53" s="2" t="s">
        <v>168</v>
      </c>
      <c r="B53" s="47">
        <v>6.5</v>
      </c>
      <c r="C53" s="2"/>
      <c r="D53" s="47"/>
      <c r="J53" s="2" t="s">
        <v>121</v>
      </c>
      <c r="K53" s="47" t="s">
        <v>403</v>
      </c>
      <c r="L53" s="2" t="s">
        <v>362</v>
      </c>
      <c r="M53" s="47" t="s">
        <v>403</v>
      </c>
    </row>
    <row r="54" spans="1:13">
      <c r="A54" s="118" t="s">
        <v>47</v>
      </c>
      <c r="B54" s="119">
        <v>5.5</v>
      </c>
      <c r="C54" s="2"/>
      <c r="D54" s="90"/>
      <c r="J54" s="2" t="s">
        <v>267</v>
      </c>
      <c r="K54" s="111" t="s">
        <v>403</v>
      </c>
      <c r="L54" s="2" t="s">
        <v>193</v>
      </c>
      <c r="M54" s="90">
        <v>5.5</v>
      </c>
    </row>
    <row r="55" spans="1:13">
      <c r="A55" s="2" t="s">
        <v>294</v>
      </c>
      <c r="B55" s="85">
        <v>8</v>
      </c>
      <c r="C55" s="2"/>
      <c r="D55" s="85"/>
      <c r="J55" s="2" t="s">
        <v>206</v>
      </c>
      <c r="K55" s="85">
        <v>7</v>
      </c>
      <c r="L55" s="2" t="s">
        <v>150</v>
      </c>
      <c r="M55" s="85" t="s">
        <v>514</v>
      </c>
    </row>
    <row r="56" spans="1:13">
      <c r="A56" s="2" t="s">
        <v>338</v>
      </c>
      <c r="B56" s="47" t="s">
        <v>403</v>
      </c>
      <c r="C56" s="2"/>
      <c r="D56" s="47"/>
      <c r="J56" s="2" t="s">
        <v>365</v>
      </c>
      <c r="K56" s="47">
        <v>5.5</v>
      </c>
      <c r="L56" s="2" t="s">
        <v>368</v>
      </c>
      <c r="M56" s="47">
        <v>4.5</v>
      </c>
    </row>
    <row r="57" spans="1:13">
      <c r="A57" s="2" t="s">
        <v>88</v>
      </c>
      <c r="B57" s="47">
        <v>6</v>
      </c>
      <c r="C57" s="2"/>
      <c r="D57" s="47"/>
      <c r="J57" s="2" t="s">
        <v>129</v>
      </c>
      <c r="K57" s="47">
        <v>11.5</v>
      </c>
      <c r="L57" s="118" t="s">
        <v>108</v>
      </c>
      <c r="M57" s="119">
        <v>6.5</v>
      </c>
    </row>
    <row r="58" spans="1:13">
      <c r="A58" s="2" t="s">
        <v>319</v>
      </c>
      <c r="B58" s="47" t="s">
        <v>403</v>
      </c>
      <c r="C58" s="2"/>
      <c r="D58" s="47"/>
      <c r="J58" s="2" t="s">
        <v>395</v>
      </c>
      <c r="K58" s="47">
        <v>9</v>
      </c>
      <c r="L58" s="2" t="s">
        <v>103</v>
      </c>
      <c r="M58" s="47" t="s">
        <v>403</v>
      </c>
    </row>
    <row r="59" spans="1:13" ht="15" thickBot="1">
      <c r="A59" s="3" t="s">
        <v>230</v>
      </c>
      <c r="B59" s="48" t="s">
        <v>403</v>
      </c>
      <c r="C59" s="3"/>
      <c r="D59" s="48"/>
      <c r="J59" s="3" t="s">
        <v>138</v>
      </c>
      <c r="K59" s="48">
        <v>10</v>
      </c>
      <c r="L59" s="3" t="s">
        <v>225</v>
      </c>
      <c r="M59" s="48">
        <v>5.5</v>
      </c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C21" sqref="C21:D21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208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8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+TABELLONE!B81</f>
        <v>AC DENTI</v>
      </c>
      <c r="B5" s="39">
        <f>IF(B18&lt;66,0,IF(B18&lt;70,1,IF(B18&lt;74,2,IF(B18&lt;78,3,IF(B18&lt;82,4,IF(B18&lt;86,5,IF(B18&lt;90,6,IF(B18&lt;94,7,IF(B18&lt;98,8,IF(B18&lt;101,9,10))))))))))</f>
        <v>3</v>
      </c>
      <c r="C5" s="25" t="str">
        <f>+TABELLONE!A81</f>
        <v>MC TOWN</v>
      </c>
      <c r="D5" s="39">
        <f>IF(D18&lt;66,0,IF(D18&lt;70,1,IF(D18&lt;74,2,IF(D18&lt;78,3,IF(D18&lt;82,4,IF(D18&lt;86,5,IF(D18&lt;90,6,IF(D18&lt;94,7,IF(D18&lt;98,8,IF(D18&lt;101,9,10))))))))))</f>
        <v>3</v>
      </c>
      <c r="F5" s="89" t="s">
        <v>195</v>
      </c>
      <c r="J5" s="25" t="str">
        <f>+TABELLONE!B82</f>
        <v>MARCELLONA</v>
      </c>
      <c r="K5" s="39">
        <f>IF(K18&lt;66,0,IF(K18&lt;70,1,IF(K18&lt;74,2,IF(K18&lt;78,3,IF(K18&lt;82,4,IF(K18&lt;86,5,IF(K18&lt;90,6,IF(K18&lt;94,7,IF(K18&lt;98,8,IF(K18&lt;101,9,10))))))))))</f>
        <v>4</v>
      </c>
      <c r="L5" s="25" t="str">
        <f>+TABELLONE!A82</f>
        <v>EVRIBADI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9" t="s">
        <v>350</v>
      </c>
      <c r="B6" s="40">
        <v>4</v>
      </c>
      <c r="C6" s="9" t="s">
        <v>140</v>
      </c>
      <c r="D6" s="40">
        <v>6</v>
      </c>
      <c r="F6" t="s">
        <v>531</v>
      </c>
      <c r="J6" s="9" t="s">
        <v>348</v>
      </c>
      <c r="K6" s="40">
        <v>6</v>
      </c>
      <c r="L6" s="9" t="s">
        <v>174</v>
      </c>
      <c r="M6" s="40">
        <v>8</v>
      </c>
    </row>
    <row r="7" spans="1:13">
      <c r="A7" s="9" t="s">
        <v>187</v>
      </c>
      <c r="B7" s="41">
        <v>14</v>
      </c>
      <c r="C7" s="9" t="s">
        <v>119</v>
      </c>
      <c r="D7" s="41">
        <v>6</v>
      </c>
      <c r="F7" t="s">
        <v>532</v>
      </c>
      <c r="J7" s="9" t="s">
        <v>161</v>
      </c>
      <c r="K7" s="41">
        <v>5</v>
      </c>
      <c r="L7" s="116" t="s">
        <v>146</v>
      </c>
      <c r="M7" s="117">
        <v>4.5</v>
      </c>
    </row>
    <row r="8" spans="1:13">
      <c r="A8" s="9" t="s">
        <v>106</v>
      </c>
      <c r="B8" s="41">
        <v>6.5</v>
      </c>
      <c r="C8" s="116" t="s">
        <v>139</v>
      </c>
      <c r="D8" s="117">
        <v>6</v>
      </c>
      <c r="F8" t="s">
        <v>500</v>
      </c>
      <c r="J8" s="9" t="s">
        <v>258</v>
      </c>
      <c r="K8" s="41">
        <v>11</v>
      </c>
      <c r="L8" s="9" t="s">
        <v>142</v>
      </c>
      <c r="M8" s="41">
        <v>6.5</v>
      </c>
    </row>
    <row r="9" spans="1:13">
      <c r="A9" s="116" t="s">
        <v>264</v>
      </c>
      <c r="B9" s="117">
        <v>5</v>
      </c>
      <c r="C9" s="116" t="s">
        <v>257</v>
      </c>
      <c r="D9" s="117">
        <v>10</v>
      </c>
      <c r="F9" t="s">
        <v>533</v>
      </c>
      <c r="J9" s="116" t="s">
        <v>149</v>
      </c>
      <c r="K9" s="117">
        <v>6</v>
      </c>
      <c r="L9" s="9" t="s">
        <v>288</v>
      </c>
      <c r="M9" s="41">
        <v>6.5</v>
      </c>
    </row>
    <row r="10" spans="1:13">
      <c r="A10" s="9" t="s">
        <v>226</v>
      </c>
      <c r="B10" s="41">
        <v>6.5</v>
      </c>
      <c r="C10" s="9" t="s">
        <v>158</v>
      </c>
      <c r="D10" s="41">
        <v>6</v>
      </c>
      <c r="F10" t="s">
        <v>534</v>
      </c>
      <c r="J10" s="9" t="s">
        <v>496</v>
      </c>
      <c r="K10" s="41">
        <v>9</v>
      </c>
      <c r="L10" s="9" t="s">
        <v>520</v>
      </c>
      <c r="M10" s="41">
        <v>6.5</v>
      </c>
    </row>
    <row r="11" spans="1:13">
      <c r="A11" s="9" t="s">
        <v>249</v>
      </c>
      <c r="B11" s="41">
        <v>6</v>
      </c>
      <c r="C11" s="9" t="s">
        <v>246</v>
      </c>
      <c r="D11" s="41">
        <v>10</v>
      </c>
      <c r="F11" t="s">
        <v>535</v>
      </c>
      <c r="J11" s="9" t="s">
        <v>396</v>
      </c>
      <c r="K11" s="41">
        <v>6</v>
      </c>
      <c r="L11" s="116" t="s">
        <v>515</v>
      </c>
      <c r="M11" s="117">
        <v>4</v>
      </c>
    </row>
    <row r="12" spans="1:13">
      <c r="A12" s="9" t="s">
        <v>200</v>
      </c>
      <c r="B12" s="41">
        <v>6</v>
      </c>
      <c r="C12" s="9" t="s">
        <v>100</v>
      </c>
      <c r="D12" s="41">
        <v>5.5</v>
      </c>
      <c r="F12" t="s">
        <v>536</v>
      </c>
      <c r="J12" s="9" t="s">
        <v>397</v>
      </c>
      <c r="K12" s="41">
        <v>7.5</v>
      </c>
      <c r="L12" s="9" t="s">
        <v>165</v>
      </c>
      <c r="M12" s="41">
        <v>6</v>
      </c>
    </row>
    <row r="13" spans="1:13">
      <c r="A13" s="9" t="s">
        <v>86</v>
      </c>
      <c r="B13" s="41">
        <v>5</v>
      </c>
      <c r="C13" s="9" t="s">
        <v>151</v>
      </c>
      <c r="D13" s="41">
        <v>6</v>
      </c>
      <c r="F13" t="s">
        <v>537</v>
      </c>
      <c r="J13" s="116" t="s">
        <v>385</v>
      </c>
      <c r="K13" s="117">
        <v>6</v>
      </c>
      <c r="L13" s="9" t="s">
        <v>120</v>
      </c>
      <c r="M13" s="41">
        <v>5</v>
      </c>
    </row>
    <row r="14" spans="1:13">
      <c r="A14" s="9" t="s">
        <v>66</v>
      </c>
      <c r="B14" s="41">
        <v>9</v>
      </c>
      <c r="C14" s="9" t="s">
        <v>71</v>
      </c>
      <c r="D14" s="41">
        <v>4.5</v>
      </c>
      <c r="F14" t="s">
        <v>538</v>
      </c>
      <c r="J14" s="9" t="s">
        <v>227</v>
      </c>
      <c r="K14" s="41">
        <v>7.5</v>
      </c>
      <c r="L14" s="9" t="s">
        <v>77</v>
      </c>
      <c r="M14" s="41">
        <v>5</v>
      </c>
    </row>
    <row r="15" spans="1:13">
      <c r="A15" s="9" t="s">
        <v>245</v>
      </c>
      <c r="B15" s="41">
        <v>6</v>
      </c>
      <c r="C15" s="9" t="s">
        <v>75</v>
      </c>
      <c r="D15" s="41">
        <v>10</v>
      </c>
      <c r="F15" t="s">
        <v>539</v>
      </c>
      <c r="J15" s="9" t="s">
        <v>523</v>
      </c>
      <c r="K15" s="41">
        <v>6.5</v>
      </c>
      <c r="L15" s="9" t="s">
        <v>221</v>
      </c>
      <c r="M15" s="41">
        <v>6</v>
      </c>
    </row>
    <row r="16" spans="1:13" ht="15" thickBot="1">
      <c r="A16" s="116" t="s">
        <v>131</v>
      </c>
      <c r="B16" s="117">
        <v>5.5</v>
      </c>
      <c r="C16" s="9" t="s">
        <v>217</v>
      </c>
      <c r="D16" s="41">
        <v>6</v>
      </c>
      <c r="F16" t="s">
        <v>540</v>
      </c>
      <c r="J16" s="9" t="s">
        <v>68</v>
      </c>
      <c r="K16" s="41">
        <v>8.5</v>
      </c>
      <c r="L16" s="9" t="s">
        <v>490</v>
      </c>
      <c r="M16" s="41">
        <v>5.5</v>
      </c>
    </row>
    <row r="17" spans="1:13" ht="15" thickBot="1">
      <c r="A17" s="30" t="s">
        <v>44</v>
      </c>
      <c r="B17" s="39">
        <v>1</v>
      </c>
      <c r="C17" s="45"/>
      <c r="D17" s="39"/>
      <c r="J17" s="30" t="s">
        <v>44</v>
      </c>
      <c r="K17" s="39">
        <v>1</v>
      </c>
      <c r="L17" s="45"/>
      <c r="M17" s="39"/>
    </row>
    <row r="18" spans="1:13" ht="15" thickBot="1">
      <c r="B18" s="99">
        <f>SUM(B6:B17)</f>
        <v>74.5</v>
      </c>
      <c r="D18" s="99">
        <f>SUM(D6:D17)</f>
        <v>76</v>
      </c>
      <c r="K18" s="99">
        <f>SUM(K6:K17)</f>
        <v>80</v>
      </c>
      <c r="M18" s="99">
        <f>SUM(M6:M17)</f>
        <v>63.5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350</v>
      </c>
      <c r="B20" s="46">
        <v>4</v>
      </c>
      <c r="C20" s="1" t="s">
        <v>140</v>
      </c>
      <c r="D20" s="46">
        <v>6</v>
      </c>
      <c r="J20" s="1" t="s">
        <v>348</v>
      </c>
      <c r="K20" s="46">
        <v>6</v>
      </c>
      <c r="L20" s="1" t="s">
        <v>174</v>
      </c>
      <c r="M20" s="46">
        <v>8</v>
      </c>
    </row>
    <row r="21" spans="1:13">
      <c r="A21" s="118" t="s">
        <v>358</v>
      </c>
      <c r="B21" s="119">
        <v>5</v>
      </c>
      <c r="C21" s="118" t="s">
        <v>357</v>
      </c>
      <c r="D21" s="119">
        <v>6</v>
      </c>
      <c r="J21" s="118" t="s">
        <v>351</v>
      </c>
      <c r="K21" s="119">
        <v>6</v>
      </c>
      <c r="L21" s="118" t="s">
        <v>135</v>
      </c>
      <c r="M21" s="119">
        <v>4.5</v>
      </c>
    </row>
    <row r="22" spans="1:13">
      <c r="A22" s="2" t="s">
        <v>305</v>
      </c>
      <c r="B22" s="47">
        <v>7.5</v>
      </c>
      <c r="C22" s="118" t="s">
        <v>525</v>
      </c>
      <c r="D22" s="119">
        <v>10</v>
      </c>
      <c r="J22" s="2" t="s">
        <v>180</v>
      </c>
      <c r="K22" s="47" t="s">
        <v>403</v>
      </c>
      <c r="L22" s="2" t="s">
        <v>521</v>
      </c>
      <c r="M22" s="47" t="s">
        <v>403</v>
      </c>
    </row>
    <row r="23" spans="1:13">
      <c r="A23" s="2" t="s">
        <v>312</v>
      </c>
      <c r="B23" s="47" t="s">
        <v>403</v>
      </c>
      <c r="C23" s="2" t="s">
        <v>352</v>
      </c>
      <c r="D23" s="47">
        <v>7.5</v>
      </c>
      <c r="J23" s="2" t="s">
        <v>266</v>
      </c>
      <c r="K23" s="47">
        <v>5</v>
      </c>
      <c r="L23" s="2" t="s">
        <v>291</v>
      </c>
      <c r="M23" s="47">
        <v>6.5</v>
      </c>
    </row>
    <row r="24" spans="1:13">
      <c r="A24" s="2" t="s">
        <v>98</v>
      </c>
      <c r="B24" s="90">
        <v>6</v>
      </c>
      <c r="C24" s="2" t="s">
        <v>231</v>
      </c>
      <c r="D24" s="90">
        <v>10</v>
      </c>
      <c r="J24" s="118" t="s">
        <v>287</v>
      </c>
      <c r="K24" s="119">
        <v>6</v>
      </c>
      <c r="L24" s="118" t="s">
        <v>198</v>
      </c>
      <c r="M24" s="119">
        <v>4</v>
      </c>
    </row>
    <row r="25" spans="1:13">
      <c r="A25" s="2" t="s">
        <v>90</v>
      </c>
      <c r="B25" s="85">
        <v>6.5</v>
      </c>
      <c r="C25" s="2" t="s">
        <v>134</v>
      </c>
      <c r="D25" s="85">
        <v>6</v>
      </c>
      <c r="J25" s="2" t="s">
        <v>301</v>
      </c>
      <c r="K25" s="85">
        <v>5</v>
      </c>
      <c r="L25" s="2" t="s">
        <v>157</v>
      </c>
      <c r="M25" s="85">
        <v>5</v>
      </c>
    </row>
    <row r="26" spans="1:13">
      <c r="A26" s="2" t="s">
        <v>185</v>
      </c>
      <c r="B26" s="47">
        <v>4.5</v>
      </c>
      <c r="C26" s="2" t="s">
        <v>112</v>
      </c>
      <c r="D26" s="47">
        <v>5</v>
      </c>
      <c r="J26" s="2" t="s">
        <v>323</v>
      </c>
      <c r="K26" s="47" t="s">
        <v>403</v>
      </c>
      <c r="L26" s="2" t="s">
        <v>102</v>
      </c>
      <c r="M26" s="47">
        <v>3.4</v>
      </c>
    </row>
    <row r="27" spans="1:13">
      <c r="A27" s="118" t="s">
        <v>223</v>
      </c>
      <c r="B27" s="119">
        <v>5.5</v>
      </c>
      <c r="C27" s="2" t="s">
        <v>72</v>
      </c>
      <c r="D27" s="47">
        <v>5</v>
      </c>
      <c r="J27" s="2" t="s">
        <v>124</v>
      </c>
      <c r="K27" s="47">
        <v>8.5</v>
      </c>
      <c r="L27" s="2" t="s">
        <v>495</v>
      </c>
      <c r="M27" s="47" t="s">
        <v>403</v>
      </c>
    </row>
    <row r="28" spans="1:13">
      <c r="A28" s="2" t="s">
        <v>491</v>
      </c>
      <c r="B28" s="47">
        <v>5.5</v>
      </c>
      <c r="C28" s="2" t="s">
        <v>315</v>
      </c>
      <c r="D28" s="47">
        <v>6</v>
      </c>
      <c r="J28" s="2" t="s">
        <v>199</v>
      </c>
      <c r="K28" s="47">
        <v>6</v>
      </c>
      <c r="L28" s="2" t="s">
        <v>238</v>
      </c>
      <c r="M28" s="47" t="s">
        <v>403</v>
      </c>
    </row>
    <row r="29" spans="1:13" ht="15" thickBot="1">
      <c r="A29" s="3" t="s">
        <v>376</v>
      </c>
      <c r="B29" s="48" t="s">
        <v>403</v>
      </c>
      <c r="C29" s="3" t="s">
        <v>254</v>
      </c>
      <c r="D29" s="48" t="s">
        <v>403</v>
      </c>
      <c r="J29" s="3" t="s">
        <v>524</v>
      </c>
      <c r="K29" s="48" t="s">
        <v>403</v>
      </c>
      <c r="L29" s="3" t="s">
        <v>299</v>
      </c>
      <c r="M29" s="48">
        <v>6</v>
      </c>
    </row>
    <row r="32" spans="1:13" ht="15" thickBot="1"/>
    <row r="33" spans="1:13" ht="21" thickBot="1">
      <c r="A33" s="148" t="s">
        <v>27</v>
      </c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50"/>
    </row>
    <row r="34" spans="1:13" ht="15" thickBot="1"/>
    <row r="35" spans="1:13" ht="15" thickBot="1">
      <c r="A35" s="25" t="str">
        <f>+TABELLONE!B83</f>
        <v>NUMBERS</v>
      </c>
      <c r="B35" s="39">
        <f>IF(B48&lt;66,0,IF(B48&lt;70,1,IF(B48&lt;74,2,IF(B48&lt;78,3,IF(B48&lt;82,4,IF(B48&lt;86,5,IF(B48&lt;90,6,IF(B48&lt;94,7,IF(B48&lt;98,8,IF(B48&lt;101,9,10))))))))))</f>
        <v>0</v>
      </c>
      <c r="C35" s="25" t="str">
        <f>+TABELLONE!A83</f>
        <v>CS RIPOSA</v>
      </c>
      <c r="D35" s="39">
        <f>IF(D48&lt;66,0,IF(D48&lt;70,1,IF(D48&lt;74,2,IF(D48&lt;78,3,IF(D48&lt;82,4,IF(D48&lt;86,5,IF(D48&lt;90,6,IF(D48&lt;94,7,IF(D48&lt;98,8,IF(D48&lt;101,9,10))))))))))</f>
        <v>5</v>
      </c>
      <c r="J35" s="25" t="str">
        <f>+TABELLONE!B84</f>
        <v>INTERFOGAT</v>
      </c>
      <c r="K35" s="39">
        <f>IF(K48&lt;66,0,IF(K48&lt;70,1,IF(K48&lt;74,2,IF(K48&lt;78,3,IF(K48&lt;82,4,IF(K48&lt;86,5,IF(K48&lt;90,6,IF(K48&lt;94,7,IF(K48&lt;98,8,IF(K48&lt;101,9,10))))))))))</f>
        <v>3</v>
      </c>
      <c r="L35" s="25" t="str">
        <f>+TABELLONE!A84</f>
        <v>FLYBEARD</v>
      </c>
      <c r="M35" s="39">
        <f>IF(M48&lt;66,0,IF(M48&lt;70,1,IF(M48&lt;74,2,IF(M48&lt;78,3,IF(M48&lt;82,4,IF(M48&lt;86,5,IF(M48&lt;90,6,IF(M48&lt;94,7,IF(M48&lt;98,8,IF(M48&lt;101,9,10))))))))))</f>
        <v>2</v>
      </c>
    </row>
    <row r="36" spans="1:13">
      <c r="A36" s="9" t="s">
        <v>81</v>
      </c>
      <c r="B36" s="40">
        <v>6</v>
      </c>
      <c r="C36" s="9" t="s">
        <v>388</v>
      </c>
      <c r="D36" s="40">
        <v>5</v>
      </c>
      <c r="J36" s="9" t="s">
        <v>144</v>
      </c>
      <c r="K36" s="40">
        <v>3</v>
      </c>
      <c r="L36" s="9" t="s">
        <v>84</v>
      </c>
      <c r="M36" s="40">
        <v>5</v>
      </c>
    </row>
    <row r="37" spans="1:13">
      <c r="A37" s="9" t="s">
        <v>236</v>
      </c>
      <c r="B37" s="41">
        <v>6.5</v>
      </c>
      <c r="C37" s="9" t="s">
        <v>201</v>
      </c>
      <c r="D37" s="41">
        <v>6</v>
      </c>
      <c r="J37" s="9" t="s">
        <v>188</v>
      </c>
      <c r="K37" s="41">
        <v>6.5</v>
      </c>
      <c r="L37" s="9" t="s">
        <v>121</v>
      </c>
      <c r="M37" s="41">
        <v>6.5</v>
      </c>
    </row>
    <row r="38" spans="1:13">
      <c r="A38" s="9" t="s">
        <v>105</v>
      </c>
      <c r="B38" s="41">
        <v>5</v>
      </c>
      <c r="C38" s="9" t="s">
        <v>377</v>
      </c>
      <c r="D38" s="41">
        <v>6</v>
      </c>
      <c r="J38" s="116" t="s">
        <v>493</v>
      </c>
      <c r="K38" s="117">
        <v>6</v>
      </c>
      <c r="L38" s="116" t="s">
        <v>190</v>
      </c>
      <c r="M38" s="117">
        <v>6</v>
      </c>
    </row>
    <row r="39" spans="1:13">
      <c r="A39" s="9" t="s">
        <v>259</v>
      </c>
      <c r="B39" s="41">
        <v>5.5</v>
      </c>
      <c r="C39" s="9" t="s">
        <v>171</v>
      </c>
      <c r="D39" s="41">
        <v>6</v>
      </c>
      <c r="J39" s="9" t="s">
        <v>361</v>
      </c>
      <c r="K39" s="41">
        <v>7</v>
      </c>
      <c r="L39" s="9" t="s">
        <v>172</v>
      </c>
      <c r="M39" s="41">
        <v>6</v>
      </c>
    </row>
    <row r="40" spans="1:13">
      <c r="A40" s="9" t="s">
        <v>78</v>
      </c>
      <c r="B40" s="41">
        <v>6</v>
      </c>
      <c r="C40" s="9" t="s">
        <v>107</v>
      </c>
      <c r="D40" s="41">
        <v>6.5</v>
      </c>
      <c r="J40" s="9" t="s">
        <v>79</v>
      </c>
      <c r="K40" s="41">
        <v>5.5</v>
      </c>
      <c r="L40" s="9" t="s">
        <v>206</v>
      </c>
      <c r="M40" s="41">
        <v>6.5</v>
      </c>
    </row>
    <row r="41" spans="1:13">
      <c r="A41" s="9" t="s">
        <v>83</v>
      </c>
      <c r="B41" s="41">
        <v>12.5</v>
      </c>
      <c r="C41" s="9" t="s">
        <v>239</v>
      </c>
      <c r="D41" s="41">
        <v>3</v>
      </c>
      <c r="J41" s="9" t="s">
        <v>356</v>
      </c>
      <c r="K41" s="41">
        <v>6</v>
      </c>
      <c r="L41" s="9" t="s">
        <v>365</v>
      </c>
      <c r="M41" s="41">
        <v>5.5</v>
      </c>
    </row>
    <row r="42" spans="1:13">
      <c r="A42" s="9" t="s">
        <v>286</v>
      </c>
      <c r="B42" s="41">
        <v>2.5</v>
      </c>
      <c r="C42" s="9" t="s">
        <v>97</v>
      </c>
      <c r="D42" s="41">
        <v>7.5</v>
      </c>
      <c r="J42" s="9" t="s">
        <v>74</v>
      </c>
      <c r="K42" s="41">
        <v>7.5</v>
      </c>
      <c r="L42" s="9" t="s">
        <v>99</v>
      </c>
      <c r="M42" s="41">
        <v>7.5</v>
      </c>
    </row>
    <row r="43" spans="1:13">
      <c r="A43" s="116" t="s">
        <v>66</v>
      </c>
      <c r="B43" s="117">
        <v>10.5</v>
      </c>
      <c r="C43" s="9" t="s">
        <v>414</v>
      </c>
      <c r="D43" s="41">
        <v>11</v>
      </c>
      <c r="J43" s="116" t="s">
        <v>111</v>
      </c>
      <c r="K43" s="117">
        <v>5.5</v>
      </c>
      <c r="L43" s="9" t="s">
        <v>130</v>
      </c>
      <c r="M43" s="41">
        <v>4.5</v>
      </c>
    </row>
    <row r="44" spans="1:13">
      <c r="A44" s="9" t="s">
        <v>63</v>
      </c>
      <c r="B44" s="41" t="s">
        <v>530</v>
      </c>
      <c r="C44" s="116" t="s">
        <v>64</v>
      </c>
      <c r="D44" s="117">
        <v>9.5</v>
      </c>
      <c r="J44" s="9" t="s">
        <v>62</v>
      </c>
      <c r="K44" s="41">
        <v>6</v>
      </c>
      <c r="L44" s="116" t="s">
        <v>129</v>
      </c>
      <c r="M44" s="117">
        <v>5</v>
      </c>
    </row>
    <row r="45" spans="1:13">
      <c r="A45" s="9" t="s">
        <v>224</v>
      </c>
      <c r="B45" s="41">
        <v>5</v>
      </c>
      <c r="C45" s="9" t="s">
        <v>87</v>
      </c>
      <c r="D45" s="41">
        <v>6.5</v>
      </c>
      <c r="J45" s="9" t="s">
        <v>220</v>
      </c>
      <c r="K45" s="41">
        <v>16.5</v>
      </c>
      <c r="L45" s="9" t="s">
        <v>528</v>
      </c>
      <c r="M45" s="41">
        <v>10</v>
      </c>
    </row>
    <row r="46" spans="1:13" ht="15" thickBot="1">
      <c r="A46" s="9" t="s">
        <v>526</v>
      </c>
      <c r="B46" s="41">
        <v>5</v>
      </c>
      <c r="C46" s="9" t="s">
        <v>65</v>
      </c>
      <c r="D46" s="41">
        <v>15.5</v>
      </c>
      <c r="J46" s="9" t="s">
        <v>497</v>
      </c>
      <c r="K46" s="41">
        <v>5</v>
      </c>
      <c r="L46" s="9" t="s">
        <v>104</v>
      </c>
      <c r="M46" s="41">
        <v>10.5</v>
      </c>
    </row>
    <row r="47" spans="1:13" ht="15" thickBot="1">
      <c r="A47" s="30" t="s">
        <v>44</v>
      </c>
      <c r="B47" s="39">
        <v>1</v>
      </c>
      <c r="C47" s="45"/>
      <c r="D47" s="39"/>
      <c r="J47" s="30" t="s">
        <v>44</v>
      </c>
      <c r="K47" s="39">
        <v>1</v>
      </c>
      <c r="L47" s="45"/>
      <c r="M47" s="39"/>
    </row>
    <row r="48" spans="1:13" ht="15" thickBot="1">
      <c r="B48" s="62">
        <f>SUM(B36:B47)</f>
        <v>65.5</v>
      </c>
      <c r="D48" s="62">
        <f>SUM(D36:D47)</f>
        <v>82.5</v>
      </c>
      <c r="K48" s="62">
        <f>SUM(K36:K47)</f>
        <v>75.5</v>
      </c>
      <c r="M48" s="62">
        <f>SUM(M36:M47)</f>
        <v>73</v>
      </c>
    </row>
    <row r="49" spans="1:13" ht="15" thickBot="1">
      <c r="A49" s="34" t="s">
        <v>14</v>
      </c>
      <c r="C49" s="34" t="s">
        <v>14</v>
      </c>
      <c r="J49" s="34" t="s">
        <v>14</v>
      </c>
      <c r="K49" s="110"/>
      <c r="L49" s="34" t="s">
        <v>14</v>
      </c>
    </row>
    <row r="50" spans="1:13">
      <c r="A50" s="1" t="s">
        <v>81</v>
      </c>
      <c r="B50" s="46">
        <v>6</v>
      </c>
      <c r="C50" s="1" t="s">
        <v>388</v>
      </c>
      <c r="D50" s="46">
        <v>5</v>
      </c>
      <c r="J50" s="1" t="s">
        <v>144</v>
      </c>
      <c r="K50" s="46">
        <v>3</v>
      </c>
      <c r="L50" s="1" t="s">
        <v>84</v>
      </c>
      <c r="M50" s="46">
        <v>5</v>
      </c>
    </row>
    <row r="51" spans="1:13">
      <c r="A51" s="2" t="s">
        <v>137</v>
      </c>
      <c r="B51" s="85" t="s">
        <v>403</v>
      </c>
      <c r="C51" s="2" t="s">
        <v>268</v>
      </c>
      <c r="D51" s="85">
        <v>6</v>
      </c>
      <c r="J51" s="118" t="s">
        <v>296</v>
      </c>
      <c r="K51" s="119">
        <v>6</v>
      </c>
      <c r="L51" s="118" t="s">
        <v>110</v>
      </c>
      <c r="M51" s="119">
        <v>6</v>
      </c>
    </row>
    <row r="52" spans="1:13">
      <c r="A52" s="2" t="s">
        <v>527</v>
      </c>
      <c r="B52" s="47" t="s">
        <v>403</v>
      </c>
      <c r="C52" s="2" t="s">
        <v>166</v>
      </c>
      <c r="D52" s="47">
        <v>5.5</v>
      </c>
      <c r="J52" s="2" t="s">
        <v>362</v>
      </c>
      <c r="K52" s="47" t="s">
        <v>403</v>
      </c>
      <c r="L52" s="2" t="s">
        <v>269</v>
      </c>
      <c r="M52" s="47">
        <v>6</v>
      </c>
    </row>
    <row r="53" spans="1:13">
      <c r="A53" s="2" t="s">
        <v>314</v>
      </c>
      <c r="B53" s="47">
        <v>5.5</v>
      </c>
      <c r="C53" s="2" t="s">
        <v>168</v>
      </c>
      <c r="D53" s="47">
        <v>6</v>
      </c>
      <c r="J53" s="2" t="s">
        <v>285</v>
      </c>
      <c r="K53" s="47">
        <v>5.5</v>
      </c>
      <c r="L53" s="2" t="s">
        <v>191</v>
      </c>
      <c r="M53" s="47">
        <v>3.5</v>
      </c>
    </row>
    <row r="54" spans="1:13">
      <c r="A54" s="118" t="s">
        <v>256</v>
      </c>
      <c r="B54" s="119">
        <v>10.5</v>
      </c>
      <c r="C54" s="2" t="s">
        <v>529</v>
      </c>
      <c r="D54" s="111" t="s">
        <v>403</v>
      </c>
      <c r="J54" s="118" t="s">
        <v>94</v>
      </c>
      <c r="K54" s="119">
        <v>5.5</v>
      </c>
      <c r="L54" s="2" t="s">
        <v>267</v>
      </c>
      <c r="M54" s="111" t="s">
        <v>403</v>
      </c>
    </row>
    <row r="55" spans="1:13">
      <c r="A55" s="2" t="s">
        <v>101</v>
      </c>
      <c r="B55" s="85">
        <v>5.5</v>
      </c>
      <c r="C55" s="2" t="s">
        <v>47</v>
      </c>
      <c r="D55" s="85" t="s">
        <v>403</v>
      </c>
      <c r="J55" s="2" t="s">
        <v>522</v>
      </c>
      <c r="K55" s="85"/>
      <c r="L55" s="2" t="s">
        <v>164</v>
      </c>
      <c r="M55" s="85">
        <v>6.5</v>
      </c>
    </row>
    <row r="56" spans="1:13">
      <c r="A56" s="2" t="s">
        <v>471</v>
      </c>
      <c r="B56" s="47" t="s">
        <v>403</v>
      </c>
      <c r="C56" s="2" t="s">
        <v>294</v>
      </c>
      <c r="D56" s="47">
        <v>6.5</v>
      </c>
      <c r="J56" s="2" t="s">
        <v>368</v>
      </c>
      <c r="K56" s="47">
        <v>5.5</v>
      </c>
      <c r="L56" s="2" t="s">
        <v>92</v>
      </c>
      <c r="M56" s="47">
        <v>5.5</v>
      </c>
    </row>
    <row r="57" spans="1:13">
      <c r="A57" s="2" t="s">
        <v>85</v>
      </c>
      <c r="B57" s="47">
        <v>5</v>
      </c>
      <c r="C57" s="118" t="s">
        <v>88</v>
      </c>
      <c r="D57" s="119">
        <v>9.5</v>
      </c>
      <c r="J57" s="2" t="s">
        <v>108</v>
      </c>
      <c r="K57" s="47">
        <v>4.5</v>
      </c>
      <c r="L57" s="118" t="s">
        <v>70</v>
      </c>
      <c r="M57" s="119">
        <v>5</v>
      </c>
    </row>
    <row r="58" spans="1:13">
      <c r="A58" s="2" t="s">
        <v>196</v>
      </c>
      <c r="B58" s="47" t="s">
        <v>403</v>
      </c>
      <c r="C58" s="2" t="s">
        <v>230</v>
      </c>
      <c r="D58" s="47" t="s">
        <v>403</v>
      </c>
      <c r="J58" s="2" t="s">
        <v>103</v>
      </c>
      <c r="K58" s="47"/>
      <c r="L58" s="2" t="s">
        <v>138</v>
      </c>
      <c r="M58" s="47">
        <v>6</v>
      </c>
    </row>
    <row r="59" spans="1:13" ht="15" thickBot="1">
      <c r="A59" s="3" t="s">
        <v>118</v>
      </c>
      <c r="B59" s="48">
        <v>6</v>
      </c>
      <c r="C59" s="3" t="s">
        <v>319</v>
      </c>
      <c r="D59" s="48">
        <v>6</v>
      </c>
      <c r="J59" s="3" t="s">
        <v>225</v>
      </c>
      <c r="K59" s="48">
        <v>5</v>
      </c>
      <c r="L59" s="3" t="s">
        <v>395</v>
      </c>
      <c r="M59" s="48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L27" sqref="L27:M27"/>
    </sheetView>
  </sheetViews>
  <sheetFormatPr baseColWidth="10" defaultColWidth="8.83203125" defaultRowHeight="14" x14ac:dyDescent="0"/>
  <cols>
    <col min="1" max="1" width="26.1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6" thickBot="1">
      <c r="A5" s="25" t="str">
        <f>TABELLONE!A89</f>
        <v>MC TOWN</v>
      </c>
      <c r="B5" s="39">
        <f>IF(B18&lt;66,0,IF(B18&lt;70,1,IF(B18&lt;74,2,IF(B18&lt;78,3,IF(B18&lt;82,4,IF(B18&lt;86,5,IF(B18&lt;90,6,IF(B18&lt;94,7,IF(B18&lt;98,8,IF(B18&lt;101,9,10))))))))))</f>
        <v>2</v>
      </c>
      <c r="C5" s="25" t="str">
        <f>TABELLONE!B89</f>
        <v>MARCELLONA</v>
      </c>
      <c r="D5" s="39">
        <f>IF(D18&lt;66,0,IF(D18&lt;70,1,IF(D18&lt;74,2,IF(D18&lt;78,3,IF(D18&lt;82,4,IF(D18&lt;86,5,IF(D18&lt;90,6,IF(D18&lt;94,7,IF(D18&lt;98,8,IF(D18&lt;101,9,10))))))))))</f>
        <v>1</v>
      </c>
      <c r="J5" s="25" t="str">
        <f>TABELLONE!A90</f>
        <v>CS RIPOSA</v>
      </c>
      <c r="K5" s="39">
        <f>IF(K18&lt;66,0,IF(K18&lt;70,1,IF(K18&lt;74,2,IF(K18&lt;78,3,IF(K18&lt;82,4,IF(K18&lt;86,5,IF(K18&lt;90,6,IF(K18&lt;94,7,IF(K18&lt;98,8,IF(K18&lt;101,9,10))))))))))</f>
        <v>2</v>
      </c>
      <c r="L5" s="25" t="str">
        <f>TABELLONE!B90</f>
        <v>FLYBEARD</v>
      </c>
      <c r="M5" s="39">
        <f>IF(M18&lt;66,0,IF(M18&lt;70,1,IF(M18&lt;74,2,IF(M18&lt;78,3,IF(M18&lt;82,4,IF(M18&lt;86,5,IF(M18&lt;90,6,IF(M18&lt;94,7,IF(M18&lt;98,8,IF(M18&lt;101,9,10))))))))))</f>
        <v>5</v>
      </c>
      <c r="O5" s="107"/>
    </row>
    <row r="6" spans="1:15" ht="15">
      <c r="A6" s="9" t="s">
        <v>174</v>
      </c>
      <c r="B6" s="40">
        <v>6</v>
      </c>
      <c r="C6" s="9" t="s">
        <v>513</v>
      </c>
      <c r="D6" s="40">
        <v>3</v>
      </c>
      <c r="F6" s="4" t="s">
        <v>195</v>
      </c>
      <c r="H6" s="83"/>
      <c r="J6" s="9" t="s">
        <v>48</v>
      </c>
      <c r="K6" s="40">
        <v>5</v>
      </c>
      <c r="L6" s="9" t="s">
        <v>140</v>
      </c>
      <c r="M6" s="40">
        <v>7</v>
      </c>
      <c r="O6" s="107"/>
    </row>
    <row r="7" spans="1:15" ht="15">
      <c r="A7" s="9" t="s">
        <v>146</v>
      </c>
      <c r="B7" s="41">
        <v>6.5</v>
      </c>
      <c r="C7" s="9" t="s">
        <v>351</v>
      </c>
      <c r="D7" s="41">
        <v>6</v>
      </c>
      <c r="F7" s="91" t="s">
        <v>551</v>
      </c>
      <c r="H7" s="83"/>
      <c r="J7" s="9" t="s">
        <v>188</v>
      </c>
      <c r="K7" s="41">
        <v>6.5</v>
      </c>
      <c r="L7" s="9" t="s">
        <v>121</v>
      </c>
      <c r="M7" s="41">
        <v>6</v>
      </c>
      <c r="O7" s="107"/>
    </row>
    <row r="8" spans="1:15" ht="15">
      <c r="A8" s="9" t="s">
        <v>139</v>
      </c>
      <c r="B8" s="41">
        <v>6</v>
      </c>
      <c r="C8" s="9" t="s">
        <v>113</v>
      </c>
      <c r="D8" s="41">
        <v>5.5</v>
      </c>
      <c r="F8" s="91" t="s">
        <v>472</v>
      </c>
      <c r="H8" s="83"/>
      <c r="J8" s="9" t="s">
        <v>142</v>
      </c>
      <c r="K8" s="41">
        <v>6.5</v>
      </c>
      <c r="L8" s="9" t="s">
        <v>122</v>
      </c>
      <c r="M8" s="41">
        <v>6</v>
      </c>
      <c r="O8" s="107"/>
    </row>
    <row r="9" spans="1:15" ht="15">
      <c r="A9" s="9" t="s">
        <v>257</v>
      </c>
      <c r="B9" s="41">
        <v>6.5</v>
      </c>
      <c r="C9" s="9" t="s">
        <v>258</v>
      </c>
      <c r="D9" s="41">
        <v>4.5</v>
      </c>
      <c r="F9" s="91" t="s">
        <v>549</v>
      </c>
      <c r="H9" s="83"/>
      <c r="J9" s="9" t="s">
        <v>105</v>
      </c>
      <c r="K9" s="41">
        <v>6</v>
      </c>
      <c r="L9" s="9" t="s">
        <v>187</v>
      </c>
      <c r="M9" s="41">
        <v>6.5</v>
      </c>
      <c r="O9" s="107"/>
    </row>
    <row r="10" spans="1:15" ht="15">
      <c r="A10" s="9" t="s">
        <v>158</v>
      </c>
      <c r="B10" s="41">
        <v>6</v>
      </c>
      <c r="C10" s="9" t="s">
        <v>157</v>
      </c>
      <c r="D10" s="41">
        <v>8.5</v>
      </c>
      <c r="F10" s="91" t="s">
        <v>547</v>
      </c>
      <c r="H10" s="83"/>
      <c r="J10" s="9" t="s">
        <v>97</v>
      </c>
      <c r="K10" s="41">
        <v>6</v>
      </c>
      <c r="L10" s="9" t="s">
        <v>206</v>
      </c>
      <c r="M10" s="41">
        <v>6.5</v>
      </c>
      <c r="O10" s="107"/>
    </row>
    <row r="11" spans="1:15" ht="15">
      <c r="A11" s="9" t="s">
        <v>550</v>
      </c>
      <c r="B11" s="41">
        <v>9.5</v>
      </c>
      <c r="C11" s="9" t="s">
        <v>94</v>
      </c>
      <c r="D11" s="41">
        <v>6.5</v>
      </c>
      <c r="F11" s="91" t="s">
        <v>421</v>
      </c>
      <c r="H11" s="83"/>
      <c r="J11" s="9" t="s">
        <v>90</v>
      </c>
      <c r="K11" s="41">
        <v>7</v>
      </c>
      <c r="L11" s="9" t="s">
        <v>83</v>
      </c>
      <c r="M11" s="41">
        <v>5.5</v>
      </c>
      <c r="O11" s="107"/>
    </row>
    <row r="12" spans="1:15" ht="18">
      <c r="A12" s="9" t="s">
        <v>367</v>
      </c>
      <c r="B12" s="41">
        <v>7.5</v>
      </c>
      <c r="C12" s="9" t="s">
        <v>226</v>
      </c>
      <c r="D12" s="41">
        <v>6</v>
      </c>
      <c r="F12" s="78"/>
      <c r="H12" s="83"/>
      <c r="J12" s="9" t="s">
        <v>181</v>
      </c>
      <c r="K12" s="41">
        <v>7</v>
      </c>
      <c r="L12" s="9" t="s">
        <v>200</v>
      </c>
      <c r="M12" s="41">
        <v>5</v>
      </c>
      <c r="O12" s="107"/>
    </row>
    <row r="13" spans="1:15" ht="18">
      <c r="A13" s="9" t="s">
        <v>100</v>
      </c>
      <c r="B13" s="41">
        <v>4.5</v>
      </c>
      <c r="C13" s="9" t="s">
        <v>397</v>
      </c>
      <c r="D13" s="41">
        <v>6.5</v>
      </c>
      <c r="F13" s="78"/>
      <c r="H13" s="83"/>
      <c r="J13" s="9" t="s">
        <v>74</v>
      </c>
      <c r="K13" s="41">
        <v>5</v>
      </c>
      <c r="L13" s="9" t="s">
        <v>165</v>
      </c>
      <c r="M13" s="41">
        <v>6</v>
      </c>
      <c r="O13" s="107"/>
    </row>
    <row r="14" spans="1:15" ht="18">
      <c r="A14" s="9" t="s">
        <v>220</v>
      </c>
      <c r="B14" s="41">
        <v>6.5</v>
      </c>
      <c r="C14" s="9" t="s">
        <v>69</v>
      </c>
      <c r="D14" s="41">
        <v>10</v>
      </c>
      <c r="F14" s="78"/>
      <c r="H14" s="83"/>
      <c r="J14" s="9" t="s">
        <v>64</v>
      </c>
      <c r="K14" s="41">
        <v>5</v>
      </c>
      <c r="L14" s="116" t="s">
        <v>528</v>
      </c>
      <c r="M14" s="117">
        <v>5</v>
      </c>
      <c r="O14" s="107"/>
    </row>
    <row r="15" spans="1:15" ht="18">
      <c r="A15" s="9" t="s">
        <v>75</v>
      </c>
      <c r="B15" s="41">
        <v>5.5</v>
      </c>
      <c r="C15" s="9" t="s">
        <v>63</v>
      </c>
      <c r="D15" s="41">
        <v>6.5</v>
      </c>
      <c r="F15" s="78"/>
      <c r="H15" s="83"/>
      <c r="J15" s="9" t="s">
        <v>62</v>
      </c>
      <c r="K15" s="41">
        <v>13.5</v>
      </c>
      <c r="L15" s="9" t="s">
        <v>104</v>
      </c>
      <c r="M15" s="41">
        <v>15</v>
      </c>
      <c r="O15" s="107"/>
    </row>
    <row r="16" spans="1:15" ht="19" thickBot="1">
      <c r="A16" s="9" t="s">
        <v>217</v>
      </c>
      <c r="B16" s="41">
        <v>6</v>
      </c>
      <c r="C16" s="9" t="s">
        <v>77</v>
      </c>
      <c r="D16" s="41">
        <v>6</v>
      </c>
      <c r="F16" s="78"/>
      <c r="H16" s="83"/>
      <c r="J16" s="9" t="s">
        <v>65</v>
      </c>
      <c r="K16" s="41">
        <v>4.5</v>
      </c>
      <c r="L16" s="9" t="s">
        <v>548</v>
      </c>
      <c r="M16" s="41">
        <v>14</v>
      </c>
    </row>
    <row r="17" spans="1:15" ht="19" thickBot="1">
      <c r="A17" s="30" t="s">
        <v>44</v>
      </c>
      <c r="B17" s="39">
        <v>1</v>
      </c>
      <c r="C17" s="45"/>
      <c r="D17" s="39"/>
      <c r="F17" s="78"/>
      <c r="H17" s="83"/>
      <c r="J17" s="30" t="s">
        <v>44</v>
      </c>
      <c r="K17" s="39">
        <v>1</v>
      </c>
      <c r="L17" s="45"/>
      <c r="M17" s="39"/>
      <c r="O17" s="107"/>
    </row>
    <row r="18" spans="1:15" ht="19" thickBot="1">
      <c r="B18" s="99">
        <f>SUM(B6:B17)</f>
        <v>71.5</v>
      </c>
      <c r="D18" s="99">
        <f>SUM(D6:D17)</f>
        <v>69</v>
      </c>
      <c r="F18" s="78"/>
      <c r="H18" s="83"/>
      <c r="K18" s="99">
        <f>SUM(K6:K17)</f>
        <v>73</v>
      </c>
      <c r="M18" s="99">
        <f>SUM(M6:M17)</f>
        <v>82.5</v>
      </c>
      <c r="O18" s="107"/>
    </row>
    <row r="19" spans="1:15" ht="19" thickBot="1">
      <c r="A19" s="34" t="s">
        <v>14</v>
      </c>
      <c r="C19" s="34" t="s">
        <v>14</v>
      </c>
      <c r="F19" s="78"/>
      <c r="H19" s="83"/>
      <c r="J19" s="34" t="s">
        <v>14</v>
      </c>
      <c r="L19" s="34" t="s">
        <v>14</v>
      </c>
      <c r="O19" s="107"/>
    </row>
    <row r="20" spans="1:15" ht="18">
      <c r="A20" s="1" t="str">
        <f>A6</f>
        <v>ATLETICO MADRID</v>
      </c>
      <c r="B20" s="46">
        <v>6</v>
      </c>
      <c r="C20" s="1" t="s">
        <v>513</v>
      </c>
      <c r="D20" s="46">
        <v>3</v>
      </c>
      <c r="F20" s="78"/>
      <c r="H20" s="83"/>
      <c r="J20" s="1" t="s">
        <v>48</v>
      </c>
      <c r="K20" s="46">
        <v>6</v>
      </c>
      <c r="L20" s="1" t="s">
        <v>140</v>
      </c>
      <c r="M20" s="46">
        <v>7</v>
      </c>
      <c r="O20" s="107"/>
    </row>
    <row r="21" spans="1:15" ht="18">
      <c r="A21" s="2" t="s">
        <v>305</v>
      </c>
      <c r="B21" s="85">
        <v>4</v>
      </c>
      <c r="C21" s="2" t="s">
        <v>296</v>
      </c>
      <c r="D21" s="85">
        <v>3.5</v>
      </c>
      <c r="F21" s="78"/>
      <c r="H21" s="83"/>
      <c r="J21" s="2" t="s">
        <v>106</v>
      </c>
      <c r="K21" s="85">
        <v>5.5</v>
      </c>
      <c r="L21" s="2" t="s">
        <v>270</v>
      </c>
      <c r="M21" s="85">
        <v>5</v>
      </c>
      <c r="O21" s="107"/>
    </row>
    <row r="22" spans="1:15" ht="18">
      <c r="A22" s="2" t="s">
        <v>352</v>
      </c>
      <c r="B22" s="47" t="s">
        <v>403</v>
      </c>
      <c r="C22" s="2" t="s">
        <v>152</v>
      </c>
      <c r="D22" s="47">
        <v>11</v>
      </c>
      <c r="F22" s="78"/>
      <c r="H22" s="83"/>
      <c r="J22" s="2" t="s">
        <v>201</v>
      </c>
      <c r="K22" s="47">
        <v>7.5</v>
      </c>
      <c r="L22" s="2" t="s">
        <v>264</v>
      </c>
      <c r="M22" s="47">
        <v>6.5</v>
      </c>
      <c r="O22" s="107"/>
    </row>
    <row r="23" spans="1:15" ht="18">
      <c r="A23" s="2" t="s">
        <v>128</v>
      </c>
      <c r="B23" s="47">
        <v>4</v>
      </c>
      <c r="C23" s="2" t="s">
        <v>153</v>
      </c>
      <c r="D23" s="47">
        <v>4.5</v>
      </c>
      <c r="F23" s="78"/>
      <c r="H23" s="83"/>
      <c r="J23" s="2" t="s">
        <v>171</v>
      </c>
      <c r="K23" s="47" t="s">
        <v>403</v>
      </c>
      <c r="L23" s="2"/>
      <c r="M23" s="47"/>
      <c r="O23" s="107"/>
    </row>
    <row r="24" spans="1:15" ht="18">
      <c r="A24" s="2" t="s">
        <v>231</v>
      </c>
      <c r="B24" s="90">
        <v>2</v>
      </c>
      <c r="C24" s="2" t="s">
        <v>287</v>
      </c>
      <c r="D24" s="90">
        <v>5.5</v>
      </c>
      <c r="F24" s="78"/>
      <c r="H24" s="83"/>
      <c r="J24" s="2" t="s">
        <v>107</v>
      </c>
      <c r="K24" s="111" t="s">
        <v>403</v>
      </c>
      <c r="L24" s="2" t="s">
        <v>99</v>
      </c>
      <c r="M24" s="90">
        <v>5</v>
      </c>
      <c r="O24" s="107"/>
    </row>
    <row r="25" spans="1:15" ht="18">
      <c r="A25" s="2" t="s">
        <v>522</v>
      </c>
      <c r="B25" s="85" t="s">
        <v>403</v>
      </c>
      <c r="C25" s="2" t="s">
        <v>301</v>
      </c>
      <c r="D25" s="85" t="s">
        <v>403</v>
      </c>
      <c r="F25" s="78"/>
      <c r="H25" s="83"/>
      <c r="J25" s="2" t="s">
        <v>76</v>
      </c>
      <c r="K25" s="85">
        <v>5</v>
      </c>
      <c r="L25" s="2" t="s">
        <v>111</v>
      </c>
      <c r="M25" s="85">
        <v>8</v>
      </c>
      <c r="O25" s="107"/>
    </row>
    <row r="26" spans="1:15" ht="18">
      <c r="A26" s="2" t="s">
        <v>256</v>
      </c>
      <c r="B26" s="47">
        <v>4.5</v>
      </c>
      <c r="C26" s="2" t="s">
        <v>323</v>
      </c>
      <c r="D26" s="47">
        <v>5.5</v>
      </c>
      <c r="F26" s="78"/>
      <c r="H26" s="83"/>
      <c r="J26" s="2" t="s">
        <v>47</v>
      </c>
      <c r="K26" s="47">
        <v>6.5</v>
      </c>
      <c r="L26" s="2" t="s">
        <v>365</v>
      </c>
      <c r="M26" s="47">
        <v>5.5</v>
      </c>
      <c r="O26" s="107"/>
    </row>
    <row r="27" spans="1:15" ht="18">
      <c r="A27" s="2" t="s">
        <v>66</v>
      </c>
      <c r="B27" s="47">
        <v>4</v>
      </c>
      <c r="C27" s="2" t="s">
        <v>221</v>
      </c>
      <c r="D27" s="47">
        <v>5</v>
      </c>
      <c r="F27" s="78"/>
      <c r="H27" s="83"/>
      <c r="J27" s="2" t="s">
        <v>88</v>
      </c>
      <c r="K27" s="47" t="s">
        <v>403</v>
      </c>
      <c r="L27" s="118" t="s">
        <v>395</v>
      </c>
      <c r="M27" s="119">
        <v>5</v>
      </c>
      <c r="O27" s="107"/>
    </row>
    <row r="28" spans="1:15" ht="18">
      <c r="A28" s="2" t="s">
        <v>254</v>
      </c>
      <c r="B28" s="47" t="s">
        <v>403</v>
      </c>
      <c r="C28" s="2" t="s">
        <v>199</v>
      </c>
      <c r="D28" s="47">
        <v>5.5</v>
      </c>
      <c r="F28" s="78"/>
      <c r="J28" s="2" t="s">
        <v>87</v>
      </c>
      <c r="K28" s="47">
        <v>7</v>
      </c>
      <c r="L28" s="2" t="s">
        <v>70</v>
      </c>
      <c r="M28" s="47">
        <v>6.5</v>
      </c>
    </row>
    <row r="29" spans="1:15" ht="15" thickBot="1">
      <c r="A29" s="3" t="s">
        <v>315</v>
      </c>
      <c r="B29" s="48">
        <v>5.5</v>
      </c>
      <c r="C29" s="3" t="s">
        <v>183</v>
      </c>
      <c r="D29" s="48" t="s">
        <v>403</v>
      </c>
      <c r="J29" s="3" t="s">
        <v>319</v>
      </c>
      <c r="K29" s="48" t="s">
        <v>403</v>
      </c>
      <c r="L29" s="3" t="s">
        <v>129</v>
      </c>
      <c r="M29" s="48" t="s">
        <v>403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topLeftCell="A2" workbookViewId="0">
      <selection activeCell="K8" sqref="K8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TABELLONE!B89</f>
        <v>MARCELLONA</v>
      </c>
      <c r="B5" s="39">
        <f>IF(B18&lt;66,0,IF(B18&lt;70,1,IF(B18&lt;74,2,IF(B18&lt;78,3,IF(B18&lt;82,4,IF(B18&lt;86,5,IF(B18&lt;90,6,IF(B18&lt;94,7,IF(B18&lt;98,8,IF(B18&lt;101,9,10))))))))))</f>
        <v>2</v>
      </c>
      <c r="C5" s="25" t="str">
        <f>TABELLONE!A89</f>
        <v>MC TOWN</v>
      </c>
      <c r="D5" s="39">
        <f>IF(D18&lt;66,0,IF(D18&lt;70,1,IF(D18&lt;74,2,IF(D18&lt;78,3,IF(D18&lt;82,4,IF(D18&lt;86,5,IF(D18&lt;90,6,IF(D18&lt;94,7,IF(D18&lt;98,8,IF(D18&lt;101,9,10))))))))))</f>
        <v>2</v>
      </c>
      <c r="F5" s="4" t="s">
        <v>195</v>
      </c>
      <c r="G5" s="107"/>
      <c r="J5" s="25" t="str">
        <f>TABELLONE!B90</f>
        <v>FLYBEARD</v>
      </c>
      <c r="K5" s="39">
        <f>IF(K18&lt;66,0,IF(K18&lt;70,1,IF(K18&lt;74,2,IF(K18&lt;78,3,IF(K18&lt;82,4,IF(K18&lt;86,5,IF(K18&lt;90,6,IF(K18&lt;94,7,IF(K18&lt;98,8,IF(K18&lt;101,9,10))))))))))</f>
        <v>3</v>
      </c>
      <c r="L5" s="25" t="str">
        <f>TABELLONE!A90</f>
        <v>CS RIPOSA</v>
      </c>
      <c r="M5" s="39">
        <f>IF(M18&lt;66,0,IF(M18&lt;70,1,IF(M18&lt;74,2,IF(M18&lt;78,3,IF(M18&lt;82,4,IF(M18&lt;86,5,IF(M18&lt;90,6,IF(M18&lt;94,7,IF(M18&lt;98,8,IF(M18&lt;101,9,10))))))))))</f>
        <v>3</v>
      </c>
    </row>
    <row r="6" spans="1:13" ht="15">
      <c r="A6" s="9" t="s">
        <v>513</v>
      </c>
      <c r="B6" s="40">
        <v>2.5</v>
      </c>
      <c r="C6" s="9" t="s">
        <v>174</v>
      </c>
      <c r="D6" s="40">
        <v>5</v>
      </c>
      <c r="F6" s="92"/>
      <c r="G6" s="107" t="s">
        <v>557</v>
      </c>
      <c r="J6" s="9" t="s">
        <v>140</v>
      </c>
      <c r="K6" s="40">
        <v>7</v>
      </c>
      <c r="L6" s="9" t="s">
        <v>388</v>
      </c>
      <c r="M6" s="40">
        <v>2.5</v>
      </c>
    </row>
    <row r="7" spans="1:13" ht="15">
      <c r="A7" s="9" t="s">
        <v>258</v>
      </c>
      <c r="B7" s="41">
        <v>6</v>
      </c>
      <c r="C7" s="9" t="s">
        <v>146</v>
      </c>
      <c r="D7" s="41">
        <v>8</v>
      </c>
      <c r="F7" s="92"/>
      <c r="G7" s="107" t="s">
        <v>558</v>
      </c>
      <c r="J7" s="9" t="s">
        <v>187</v>
      </c>
      <c r="K7" s="41">
        <v>4.5</v>
      </c>
      <c r="L7" s="9" t="s">
        <v>105</v>
      </c>
      <c r="M7" s="41">
        <v>6</v>
      </c>
    </row>
    <row r="8" spans="1:13" ht="15">
      <c r="A8" s="9" t="s">
        <v>351</v>
      </c>
      <c r="B8" s="41">
        <v>6</v>
      </c>
      <c r="C8" s="9" t="s">
        <v>139</v>
      </c>
      <c r="D8" s="41">
        <v>6.5</v>
      </c>
      <c r="F8" s="91"/>
      <c r="G8" s="107" t="s">
        <v>559</v>
      </c>
      <c r="J8" s="9" t="s">
        <v>122</v>
      </c>
      <c r="K8" s="41">
        <v>5</v>
      </c>
      <c r="L8" s="9" t="s">
        <v>142</v>
      </c>
      <c r="M8" s="41">
        <v>7</v>
      </c>
    </row>
    <row r="9" spans="1:13" ht="15">
      <c r="A9" s="9" t="s">
        <v>141</v>
      </c>
      <c r="B9" s="41">
        <v>6</v>
      </c>
      <c r="C9" s="9" t="s">
        <v>257</v>
      </c>
      <c r="D9" s="41">
        <v>5.5</v>
      </c>
      <c r="G9" s="107" t="s">
        <v>560</v>
      </c>
      <c r="J9" s="9" t="s">
        <v>121</v>
      </c>
      <c r="K9" s="41">
        <v>7</v>
      </c>
      <c r="L9" s="9" t="s">
        <v>201</v>
      </c>
      <c r="M9" s="41">
        <v>7</v>
      </c>
    </row>
    <row r="10" spans="1:13" ht="15">
      <c r="A10" s="9" t="s">
        <v>157</v>
      </c>
      <c r="B10" s="41">
        <v>7</v>
      </c>
      <c r="C10" s="9" t="s">
        <v>367</v>
      </c>
      <c r="D10" s="41">
        <v>10</v>
      </c>
      <c r="G10" s="107" t="s">
        <v>561</v>
      </c>
      <c r="J10" s="9" t="s">
        <v>83</v>
      </c>
      <c r="K10" s="41">
        <v>4</v>
      </c>
      <c r="L10" s="9" t="s">
        <v>97</v>
      </c>
      <c r="M10" s="41">
        <v>7</v>
      </c>
    </row>
    <row r="11" spans="1:13" ht="15">
      <c r="A11" s="9" t="s">
        <v>94</v>
      </c>
      <c r="B11" s="41">
        <v>6</v>
      </c>
      <c r="C11" s="9" t="s">
        <v>249</v>
      </c>
      <c r="D11" s="41">
        <v>8</v>
      </c>
      <c r="G11" s="107"/>
      <c r="J11" s="9" t="s">
        <v>206</v>
      </c>
      <c r="K11" s="41">
        <v>10.5</v>
      </c>
      <c r="L11" s="9" t="s">
        <v>90</v>
      </c>
      <c r="M11" s="41">
        <v>6</v>
      </c>
    </row>
    <row r="12" spans="1:13" ht="15">
      <c r="A12" s="9" t="s">
        <v>226</v>
      </c>
      <c r="B12" s="41">
        <v>6</v>
      </c>
      <c r="C12" s="9" t="s">
        <v>158</v>
      </c>
      <c r="D12" s="41">
        <v>5.5</v>
      </c>
      <c r="G12" s="107"/>
      <c r="J12" s="9" t="s">
        <v>200</v>
      </c>
      <c r="K12" s="41">
        <v>5.5</v>
      </c>
      <c r="L12" s="9" t="s">
        <v>520</v>
      </c>
      <c r="M12" s="41">
        <v>5</v>
      </c>
    </row>
    <row r="13" spans="1:13" ht="15">
      <c r="A13" s="9" t="s">
        <v>244</v>
      </c>
      <c r="B13" s="41">
        <v>7</v>
      </c>
      <c r="C13" s="9" t="s">
        <v>100</v>
      </c>
      <c r="D13" s="41">
        <v>5</v>
      </c>
      <c r="G13" s="107"/>
      <c r="J13" s="9" t="s">
        <v>111</v>
      </c>
      <c r="K13" s="41">
        <v>7</v>
      </c>
      <c r="L13" s="9" t="s">
        <v>74</v>
      </c>
      <c r="M13" s="41">
        <v>5</v>
      </c>
    </row>
    <row r="14" spans="1:13" ht="15">
      <c r="A14" s="9" t="s">
        <v>69</v>
      </c>
      <c r="B14" s="41">
        <v>7</v>
      </c>
      <c r="C14" s="9" t="s">
        <v>554</v>
      </c>
      <c r="D14" s="41">
        <v>5.5</v>
      </c>
      <c r="G14" s="107"/>
      <c r="J14" s="9" t="s">
        <v>552</v>
      </c>
      <c r="K14" s="41">
        <v>9</v>
      </c>
      <c r="L14" s="9" t="s">
        <v>62</v>
      </c>
      <c r="M14" s="41">
        <v>18</v>
      </c>
    </row>
    <row r="15" spans="1:13" ht="15">
      <c r="A15" s="9" t="s">
        <v>63</v>
      </c>
      <c r="B15" s="41">
        <v>6.5</v>
      </c>
      <c r="C15" s="9" t="s">
        <v>75</v>
      </c>
      <c r="D15" s="41">
        <v>7.5</v>
      </c>
      <c r="G15" s="107"/>
      <c r="J15" s="9" t="s">
        <v>70</v>
      </c>
      <c r="K15" s="41">
        <v>5</v>
      </c>
      <c r="L15" s="9" t="s">
        <v>65</v>
      </c>
      <c r="M15" s="41">
        <v>6</v>
      </c>
    </row>
    <row r="16" spans="1:13" ht="16" thickBot="1">
      <c r="A16" s="9" t="s">
        <v>221</v>
      </c>
      <c r="B16" s="41">
        <v>10</v>
      </c>
      <c r="C16" s="9" t="s">
        <v>217</v>
      </c>
      <c r="D16" s="41">
        <v>5.5</v>
      </c>
      <c r="G16" s="107"/>
      <c r="J16" s="9" t="s">
        <v>542</v>
      </c>
      <c r="K16" s="41">
        <v>10.5</v>
      </c>
      <c r="L16" s="9" t="s">
        <v>64</v>
      </c>
      <c r="M16" s="41">
        <v>6</v>
      </c>
    </row>
    <row r="17" spans="1:13" ht="16" thickBot="1">
      <c r="A17" s="30" t="s">
        <v>44</v>
      </c>
      <c r="B17" s="39">
        <v>1</v>
      </c>
      <c r="C17" s="45"/>
      <c r="D17" s="39"/>
      <c r="G17" s="107"/>
      <c r="J17" s="30" t="s">
        <v>44</v>
      </c>
      <c r="K17" s="39">
        <v>1</v>
      </c>
      <c r="L17" s="45"/>
      <c r="M17" s="39"/>
    </row>
    <row r="18" spans="1:13" ht="16" thickBot="1">
      <c r="B18" s="99">
        <f>SUM(B6:B17)</f>
        <v>71</v>
      </c>
      <c r="D18" s="99">
        <f>SUM(D6:D17)</f>
        <v>72</v>
      </c>
      <c r="G18" s="107"/>
      <c r="K18" s="99">
        <f>SUM(K6:K17)</f>
        <v>76</v>
      </c>
      <c r="M18" s="99">
        <f>SUM(M6:M17)</f>
        <v>75.5</v>
      </c>
    </row>
    <row r="19" spans="1:13" ht="16" thickBot="1">
      <c r="A19" s="34" t="s">
        <v>14</v>
      </c>
      <c r="C19" s="34" t="s">
        <v>14</v>
      </c>
      <c r="G19" s="107"/>
      <c r="J19" s="34" t="s">
        <v>14</v>
      </c>
      <c r="L19" s="34" t="s">
        <v>14</v>
      </c>
    </row>
    <row r="20" spans="1:13" ht="15">
      <c r="A20" s="1" t="s">
        <v>513</v>
      </c>
      <c r="B20" s="46">
        <f>B6</f>
        <v>2.5</v>
      </c>
      <c r="C20" s="1" t="str">
        <f>C6</f>
        <v>ATLETICO MADRID</v>
      </c>
      <c r="D20" s="46">
        <f>D6</f>
        <v>5</v>
      </c>
      <c r="G20" s="107"/>
      <c r="J20" s="1" t="s">
        <v>140</v>
      </c>
      <c r="K20" s="46">
        <f>K6</f>
        <v>7</v>
      </c>
      <c r="L20" s="1" t="str">
        <f>L6</f>
        <v>BAYER MONACO</v>
      </c>
      <c r="M20" s="46">
        <f>M6</f>
        <v>2.5</v>
      </c>
    </row>
    <row r="21" spans="1:13" ht="15">
      <c r="A21" s="2" t="s">
        <v>236</v>
      </c>
      <c r="B21" s="85">
        <v>6</v>
      </c>
      <c r="C21" s="2" t="s">
        <v>555</v>
      </c>
      <c r="D21" s="85">
        <v>7</v>
      </c>
      <c r="G21" s="107"/>
      <c r="J21" s="2" t="s">
        <v>264</v>
      </c>
      <c r="K21" s="85">
        <v>6.5</v>
      </c>
      <c r="L21" s="2" t="s">
        <v>377</v>
      </c>
      <c r="M21" s="85">
        <v>6.5</v>
      </c>
    </row>
    <row r="22" spans="1:13" ht="15">
      <c r="A22" s="2" t="s">
        <v>113</v>
      </c>
      <c r="B22" s="47">
        <v>6</v>
      </c>
      <c r="C22" s="2" t="s">
        <v>305</v>
      </c>
      <c r="D22" s="47">
        <v>5</v>
      </c>
      <c r="G22" s="107"/>
      <c r="J22" s="2" t="s">
        <v>553</v>
      </c>
      <c r="K22" s="47" t="s">
        <v>514</v>
      </c>
      <c r="L22" s="2" t="s">
        <v>188</v>
      </c>
      <c r="M22" s="47">
        <v>7</v>
      </c>
    </row>
    <row r="23" spans="1:13" ht="15">
      <c r="A23" s="2" t="s">
        <v>152</v>
      </c>
      <c r="B23" s="47">
        <v>7.5</v>
      </c>
      <c r="C23" s="2" t="s">
        <v>289</v>
      </c>
      <c r="D23" s="47">
        <v>6</v>
      </c>
      <c r="G23" s="107"/>
      <c r="J23" s="2" t="s">
        <v>172</v>
      </c>
      <c r="K23" s="47">
        <v>6.5</v>
      </c>
      <c r="L23" s="2" t="s">
        <v>106</v>
      </c>
      <c r="M23" s="47">
        <v>6.5</v>
      </c>
    </row>
    <row r="24" spans="1:13" ht="15">
      <c r="A24" s="2" t="s">
        <v>387</v>
      </c>
      <c r="B24" s="90">
        <v>5.5</v>
      </c>
      <c r="C24" s="2" t="s">
        <v>556</v>
      </c>
      <c r="D24" s="111" t="s">
        <v>514</v>
      </c>
      <c r="G24" s="107"/>
      <c r="J24" s="2" t="s">
        <v>165</v>
      </c>
      <c r="K24" s="90">
        <v>6</v>
      </c>
      <c r="L24" s="2" t="s">
        <v>400</v>
      </c>
      <c r="M24" s="90">
        <v>5</v>
      </c>
    </row>
    <row r="25" spans="1:13" ht="15">
      <c r="A25" s="2" t="s">
        <v>287</v>
      </c>
      <c r="B25" s="85">
        <v>6.5</v>
      </c>
      <c r="C25" s="2" t="s">
        <v>256</v>
      </c>
      <c r="D25" s="85">
        <v>6.5</v>
      </c>
      <c r="G25" s="107"/>
      <c r="J25" s="2" t="s">
        <v>99</v>
      </c>
      <c r="K25" s="85">
        <v>4.5</v>
      </c>
      <c r="L25" s="2" t="s">
        <v>47</v>
      </c>
      <c r="M25" s="85">
        <v>6</v>
      </c>
    </row>
    <row r="26" spans="1:13" ht="15">
      <c r="A26" s="2" t="s">
        <v>301</v>
      </c>
      <c r="B26" s="47" t="s">
        <v>514</v>
      </c>
      <c r="C26" s="2" t="s">
        <v>265</v>
      </c>
      <c r="D26" s="47">
        <v>6.5</v>
      </c>
      <c r="G26" s="107"/>
      <c r="J26" s="2" t="s">
        <v>365</v>
      </c>
      <c r="K26" s="47">
        <v>6.5</v>
      </c>
      <c r="L26" s="2" t="s">
        <v>241</v>
      </c>
      <c r="M26" s="47">
        <v>7</v>
      </c>
    </row>
    <row r="27" spans="1:13" ht="15">
      <c r="A27" s="2" t="s">
        <v>199</v>
      </c>
      <c r="B27" s="47" t="s">
        <v>514</v>
      </c>
      <c r="C27" s="2" t="s">
        <v>66</v>
      </c>
      <c r="D27" s="47">
        <v>4.5</v>
      </c>
      <c r="G27" s="107"/>
      <c r="J27" s="2" t="s">
        <v>104</v>
      </c>
      <c r="K27" s="47">
        <v>6.5</v>
      </c>
      <c r="L27" s="2" t="s">
        <v>88</v>
      </c>
      <c r="M27" s="47" t="s">
        <v>514</v>
      </c>
    </row>
    <row r="28" spans="1:13">
      <c r="A28" s="2" t="s">
        <v>183</v>
      </c>
      <c r="B28" s="47" t="s">
        <v>514</v>
      </c>
      <c r="C28" s="2" t="s">
        <v>254</v>
      </c>
      <c r="D28" s="47">
        <v>9.5</v>
      </c>
      <c r="J28" s="2" t="s">
        <v>129</v>
      </c>
      <c r="K28" s="47" t="s">
        <v>514</v>
      </c>
      <c r="L28" s="2" t="s">
        <v>87</v>
      </c>
      <c r="M28" s="47">
        <v>6.5</v>
      </c>
    </row>
    <row r="29" spans="1:13" ht="15" thickBot="1">
      <c r="A29" s="3" t="s">
        <v>77</v>
      </c>
      <c r="B29" s="48" t="s">
        <v>514</v>
      </c>
      <c r="C29" s="3" t="s">
        <v>315</v>
      </c>
      <c r="D29" s="48" t="s">
        <v>514</v>
      </c>
      <c r="J29" s="3" t="s">
        <v>395</v>
      </c>
      <c r="K29" s="48">
        <v>5.5</v>
      </c>
      <c r="L29" s="3" t="s">
        <v>319</v>
      </c>
      <c r="M29" s="48">
        <v>9.5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O118"/>
  <sheetViews>
    <sheetView tabSelected="1" workbookViewId="0">
      <selection activeCell="K26" sqref="K26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26</v>
      </c>
    </row>
    <row r="2" spans="1:15" ht="15" thickBot="1"/>
    <row r="3" spans="1:15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5" ht="15" thickBot="1"/>
    <row r="5" spans="1:15" ht="16" thickBot="1">
      <c r="A5" s="25" t="str">
        <f>TABELLONE!A95</f>
        <v>FLYBEARD</v>
      </c>
      <c r="B5" s="39">
        <f>IF(B18&lt;66,0,IF(B18&lt;70,1,IF(B18&lt;74,2,IF(B18&lt;78,3,IF(B18&lt;82,4,IF(B18&lt;86,5,IF(B18&lt;90,6,IF(B18&lt;94,7,IF(B18&lt;98,8,IF(B18&lt;101,9,10))))))))))</f>
        <v>5</v>
      </c>
      <c r="C5" s="25" t="str">
        <f>TABELLONE!B95</f>
        <v>MC TOWN</v>
      </c>
      <c r="D5" s="39">
        <f>IF(D18&lt;66,0,IF(D18&lt;70,1,IF(D18&lt;74,2,IF(D18&lt;78,3,IF(D18&lt;82,4,IF(D18&lt;86,5,IF(D18&lt;90,6,IF(D18&lt;94,7,IF(D18&lt;98,8,IF(D18&lt;101,9,10))))))))))</f>
        <v>3</v>
      </c>
      <c r="F5" t="s">
        <v>564</v>
      </c>
      <c r="G5" t="s">
        <v>568</v>
      </c>
      <c r="J5" s="25" t="str">
        <f>TABELLONE!B95</f>
        <v>MC TOWN</v>
      </c>
      <c r="K5" s="39">
        <f>IF(K18&lt;66,0,IF(K18&lt;70,1,IF(K18&lt;74,2,IF(K18&lt;78,3,IF(K18&lt;82,4,IF(K18&lt;86,5,IF(K18&lt;90,6,IF(K18&lt;94,7,IF(K18&lt;98,8,IF(K18&lt;101,9,10))))))))))</f>
        <v>5</v>
      </c>
      <c r="L5" s="25" t="str">
        <f>TABELLONE!A95</f>
        <v>FLYBEARD</v>
      </c>
      <c r="M5" s="39">
        <f>IF(M18&lt;66,0,IF(M18&lt;70,1,IF(M18&lt;74,2,IF(M18&lt;78,3,IF(M18&lt;82,4,IF(M18&lt;86,5,IF(M18&lt;90,6,IF(M18&lt;94,7,IF(M18&lt;98,8,IF(M18&lt;101,9,10))))))))))</f>
        <v>1</v>
      </c>
      <c r="O5" s="107"/>
    </row>
    <row r="6" spans="1:15" ht="15">
      <c r="A6" s="9" t="s">
        <v>140</v>
      </c>
      <c r="B6" s="40">
        <v>8</v>
      </c>
      <c r="C6" s="9" t="s">
        <v>174</v>
      </c>
      <c r="D6" s="40">
        <v>3</v>
      </c>
      <c r="F6" s="107"/>
      <c r="J6" s="9" t="s">
        <v>174</v>
      </c>
      <c r="K6" s="40">
        <v>6</v>
      </c>
      <c r="L6" s="9" t="s">
        <v>140</v>
      </c>
      <c r="M6" s="40">
        <v>5.5</v>
      </c>
    </row>
    <row r="7" spans="1:15" ht="15">
      <c r="A7" s="9" t="s">
        <v>187</v>
      </c>
      <c r="B7" s="41">
        <v>7</v>
      </c>
      <c r="C7" s="9" t="s">
        <v>146</v>
      </c>
      <c r="D7" s="41">
        <v>5</v>
      </c>
      <c r="F7" s="107"/>
      <c r="J7" s="9" t="s">
        <v>188</v>
      </c>
      <c r="K7" s="41">
        <v>10.5</v>
      </c>
      <c r="L7" s="9" t="s">
        <v>565</v>
      </c>
      <c r="M7" s="41">
        <v>5.5</v>
      </c>
      <c r="O7" s="107"/>
    </row>
    <row r="8" spans="1:15" ht="15">
      <c r="A8" s="9" t="s">
        <v>377</v>
      </c>
      <c r="B8" s="41">
        <v>6.5</v>
      </c>
      <c r="C8" s="9" t="s">
        <v>119</v>
      </c>
      <c r="D8" s="41">
        <v>7</v>
      </c>
      <c r="F8" s="107"/>
      <c r="J8" s="9" t="s">
        <v>119</v>
      </c>
      <c r="K8" s="41">
        <v>6</v>
      </c>
      <c r="L8" s="9" t="s">
        <v>377</v>
      </c>
      <c r="M8" s="41">
        <v>6.5</v>
      </c>
      <c r="O8" s="107"/>
    </row>
    <row r="9" spans="1:15" ht="15">
      <c r="A9" s="9" t="s">
        <v>142</v>
      </c>
      <c r="B9" s="41">
        <v>5.5</v>
      </c>
      <c r="C9" s="9" t="s">
        <v>188</v>
      </c>
      <c r="D9" s="41">
        <v>10</v>
      </c>
      <c r="F9" s="107"/>
      <c r="J9" s="9" t="s">
        <v>146</v>
      </c>
      <c r="K9" s="41">
        <v>6</v>
      </c>
      <c r="L9" s="9" t="s">
        <v>142</v>
      </c>
      <c r="M9" s="41">
        <v>6.5</v>
      </c>
      <c r="O9" s="107"/>
    </row>
    <row r="10" spans="1:15" ht="15">
      <c r="A10" s="9" t="s">
        <v>111</v>
      </c>
      <c r="B10" s="41">
        <v>7</v>
      </c>
      <c r="C10" s="9" t="s">
        <v>367</v>
      </c>
      <c r="D10" s="41">
        <v>5</v>
      </c>
      <c r="F10" s="107"/>
      <c r="J10" s="9" t="s">
        <v>97</v>
      </c>
      <c r="K10" s="41">
        <v>7</v>
      </c>
      <c r="L10" s="9" t="s">
        <v>111</v>
      </c>
      <c r="M10" s="41">
        <v>7</v>
      </c>
    </row>
    <row r="11" spans="1:15" ht="15">
      <c r="A11" s="9" t="s">
        <v>277</v>
      </c>
      <c r="B11" s="41">
        <v>6.5</v>
      </c>
      <c r="C11" s="116" t="s">
        <v>157</v>
      </c>
      <c r="D11" s="117">
        <v>4</v>
      </c>
      <c r="F11" s="107"/>
      <c r="J11" s="9" t="s">
        <v>364</v>
      </c>
      <c r="K11" s="41">
        <v>10</v>
      </c>
      <c r="L11" s="9" t="s">
        <v>287</v>
      </c>
      <c r="M11" s="41">
        <v>5.5</v>
      </c>
      <c r="O11" s="107"/>
    </row>
    <row r="12" spans="1:15" ht="15">
      <c r="A12" s="9" t="s">
        <v>206</v>
      </c>
      <c r="B12" s="41">
        <v>4.5</v>
      </c>
      <c r="C12" s="9" t="s">
        <v>364</v>
      </c>
      <c r="D12" s="41">
        <v>6.5</v>
      </c>
      <c r="F12" s="107"/>
      <c r="J12" s="9" t="s">
        <v>157</v>
      </c>
      <c r="K12" s="41">
        <v>6</v>
      </c>
      <c r="L12" s="9" t="s">
        <v>277</v>
      </c>
      <c r="M12" s="41">
        <v>6</v>
      </c>
      <c r="O12" s="107"/>
    </row>
    <row r="13" spans="1:15" ht="15">
      <c r="A13" s="9" t="s">
        <v>287</v>
      </c>
      <c r="B13" s="41">
        <v>7.5</v>
      </c>
      <c r="C13" s="9" t="s">
        <v>97</v>
      </c>
      <c r="D13" s="41">
        <v>7.5</v>
      </c>
      <c r="F13" s="107"/>
      <c r="J13" s="9" t="s">
        <v>567</v>
      </c>
      <c r="K13" s="41">
        <v>6</v>
      </c>
      <c r="L13" s="116" t="s">
        <v>566</v>
      </c>
      <c r="M13" s="117">
        <v>7</v>
      </c>
      <c r="O13" s="107"/>
    </row>
    <row r="14" spans="1:15" ht="15">
      <c r="A14" s="9" t="s">
        <v>104</v>
      </c>
      <c r="B14" s="41">
        <v>7</v>
      </c>
      <c r="C14" s="9" t="s">
        <v>217</v>
      </c>
      <c r="D14" s="41">
        <v>14</v>
      </c>
      <c r="F14" s="107"/>
      <c r="J14" s="9" t="s">
        <v>217</v>
      </c>
      <c r="K14" s="41">
        <v>6.5</v>
      </c>
      <c r="L14" s="9" t="s">
        <v>104</v>
      </c>
      <c r="M14" s="41">
        <v>6.5</v>
      </c>
      <c r="O14" s="107"/>
    </row>
    <row r="15" spans="1:15" ht="15">
      <c r="A15" s="9" t="s">
        <v>62</v>
      </c>
      <c r="B15" s="41">
        <v>18</v>
      </c>
      <c r="C15" s="9" t="s">
        <v>69</v>
      </c>
      <c r="D15" s="41">
        <v>6</v>
      </c>
      <c r="F15" s="107"/>
      <c r="J15" s="9" t="s">
        <v>69</v>
      </c>
      <c r="K15" s="41">
        <v>9.5</v>
      </c>
      <c r="L15" s="9" t="s">
        <v>70</v>
      </c>
      <c r="M15" s="41">
        <v>7.5</v>
      </c>
    </row>
    <row r="16" spans="1:15" ht="16" thickBot="1">
      <c r="A16" s="9" t="s">
        <v>70</v>
      </c>
      <c r="B16" s="41">
        <v>7</v>
      </c>
      <c r="C16" s="9" t="s">
        <v>131</v>
      </c>
      <c r="D16" s="41">
        <v>6</v>
      </c>
      <c r="F16" s="107"/>
      <c r="J16" s="9" t="s">
        <v>87</v>
      </c>
      <c r="K16" s="41">
        <v>9.5</v>
      </c>
      <c r="L16" s="9" t="s">
        <v>62</v>
      </c>
      <c r="M16" s="41">
        <v>5.5</v>
      </c>
      <c r="O16" s="107"/>
    </row>
    <row r="17" spans="1:15" ht="16" thickBot="1">
      <c r="A17" s="30" t="s">
        <v>44</v>
      </c>
      <c r="B17" s="39">
        <v>1</v>
      </c>
      <c r="C17" s="45"/>
      <c r="D17" s="39"/>
      <c r="F17" s="107"/>
      <c r="J17" s="30" t="s">
        <v>44</v>
      </c>
      <c r="K17" s="39">
        <v>1</v>
      </c>
      <c r="L17" s="45"/>
      <c r="M17" s="39"/>
      <c r="O17" s="107"/>
    </row>
    <row r="18" spans="1:15" ht="16" thickBot="1">
      <c r="B18" s="99">
        <f>SUM(B6:B17)</f>
        <v>85.5</v>
      </c>
      <c r="D18" s="99">
        <f>SUM(D6:D17)</f>
        <v>74</v>
      </c>
      <c r="F18" s="107"/>
      <c r="K18" s="99">
        <f>SUM(K6:K17)</f>
        <v>84</v>
      </c>
      <c r="M18" s="99">
        <f>SUM(M6:M17)</f>
        <v>69</v>
      </c>
      <c r="O18" s="107"/>
    </row>
    <row r="19" spans="1:15" ht="16" thickBot="1">
      <c r="A19" s="34" t="s">
        <v>14</v>
      </c>
      <c r="C19" s="34" t="s">
        <v>14</v>
      </c>
      <c r="F19" s="107"/>
      <c r="J19" s="34" t="s">
        <v>14</v>
      </c>
      <c r="L19" s="34" t="s">
        <v>14</v>
      </c>
    </row>
    <row r="20" spans="1:15" ht="15">
      <c r="A20" s="1" t="s">
        <v>140</v>
      </c>
      <c r="B20" s="46">
        <v>8</v>
      </c>
      <c r="C20" s="1" t="s">
        <v>174</v>
      </c>
      <c r="D20" s="46">
        <v>3</v>
      </c>
      <c r="F20" s="107"/>
      <c r="J20" s="1" t="str">
        <f>J6</f>
        <v>ATLETICO MADRID</v>
      </c>
      <c r="K20" s="46">
        <v>6</v>
      </c>
      <c r="L20" s="1" t="str">
        <f>L6</f>
        <v>JUVENTUS</v>
      </c>
      <c r="M20" s="46">
        <v>5.5</v>
      </c>
    </row>
    <row r="21" spans="1:15" ht="15">
      <c r="A21" s="2" t="s">
        <v>121</v>
      </c>
      <c r="B21" s="85">
        <v>5</v>
      </c>
      <c r="C21" s="2" t="s">
        <v>201</v>
      </c>
      <c r="D21" s="85">
        <v>6.5</v>
      </c>
      <c r="F21" s="107"/>
      <c r="J21" s="2" t="s">
        <v>152</v>
      </c>
      <c r="K21" s="85">
        <v>7.5</v>
      </c>
      <c r="L21" s="2" t="s">
        <v>362</v>
      </c>
      <c r="M21" s="85" t="s">
        <v>514</v>
      </c>
    </row>
    <row r="22" spans="1:15" ht="15">
      <c r="A22" s="2" t="s">
        <v>172</v>
      </c>
      <c r="B22" s="47">
        <v>6.5</v>
      </c>
      <c r="C22" s="2" t="s">
        <v>555</v>
      </c>
      <c r="D22" s="47" t="s">
        <v>514</v>
      </c>
      <c r="F22" s="107"/>
      <c r="J22" s="2" t="s">
        <v>351</v>
      </c>
      <c r="K22" s="47">
        <v>4.5</v>
      </c>
      <c r="L22" s="2" t="s">
        <v>172</v>
      </c>
      <c r="M22" s="47">
        <v>7</v>
      </c>
    </row>
    <row r="23" spans="1:15" ht="15">
      <c r="A23" s="2" t="s">
        <v>362</v>
      </c>
      <c r="B23" s="47">
        <v>6.5</v>
      </c>
      <c r="C23" s="2" t="s">
        <v>351</v>
      </c>
      <c r="D23" s="47">
        <v>4</v>
      </c>
      <c r="F23" s="107"/>
      <c r="J23" s="2" t="s">
        <v>555</v>
      </c>
      <c r="K23" s="47">
        <v>5</v>
      </c>
      <c r="L23" s="2" t="s">
        <v>264</v>
      </c>
      <c r="M23" s="47">
        <v>5</v>
      </c>
    </row>
    <row r="24" spans="1:15" ht="15">
      <c r="A24" s="2" t="s">
        <v>94</v>
      </c>
      <c r="B24" s="90">
        <v>7</v>
      </c>
      <c r="C24" s="2" t="s">
        <v>563</v>
      </c>
      <c r="D24" s="111" t="s">
        <v>514</v>
      </c>
      <c r="F24" s="107"/>
      <c r="J24" s="2" t="s">
        <v>563</v>
      </c>
      <c r="K24" s="111" t="s">
        <v>514</v>
      </c>
      <c r="L24" s="118" t="s">
        <v>200</v>
      </c>
      <c r="M24" s="119">
        <v>7</v>
      </c>
    </row>
    <row r="25" spans="1:15" ht="15">
      <c r="A25" s="2" t="s">
        <v>200</v>
      </c>
      <c r="B25" s="85">
        <v>6</v>
      </c>
      <c r="C25" s="118" t="s">
        <v>231</v>
      </c>
      <c r="D25" s="119">
        <v>4</v>
      </c>
      <c r="F25" s="107"/>
      <c r="J25" s="2" t="s">
        <v>90</v>
      </c>
      <c r="K25" s="85">
        <v>8</v>
      </c>
      <c r="L25" s="2" t="s">
        <v>206</v>
      </c>
      <c r="M25" s="85">
        <v>9.5</v>
      </c>
    </row>
    <row r="26" spans="1:15" ht="15">
      <c r="A26" s="2" t="s">
        <v>107</v>
      </c>
      <c r="B26" s="47">
        <v>5.5</v>
      </c>
      <c r="C26" s="2" t="s">
        <v>90</v>
      </c>
      <c r="D26" s="47">
        <v>4.5</v>
      </c>
      <c r="F26" s="107"/>
      <c r="J26" s="2" t="s">
        <v>367</v>
      </c>
      <c r="K26" s="47">
        <v>6</v>
      </c>
      <c r="L26" s="2" t="s">
        <v>94</v>
      </c>
      <c r="M26" s="47">
        <v>7</v>
      </c>
    </row>
    <row r="27" spans="1:15" ht="15">
      <c r="A27" s="2" t="s">
        <v>395</v>
      </c>
      <c r="B27" s="47">
        <v>5</v>
      </c>
      <c r="C27" s="2" t="s">
        <v>87</v>
      </c>
      <c r="D27" s="47">
        <v>7</v>
      </c>
      <c r="F27" s="107"/>
      <c r="J27" s="2" t="s">
        <v>131</v>
      </c>
      <c r="K27" s="47">
        <v>4.5</v>
      </c>
      <c r="L27" s="2" t="s">
        <v>542</v>
      </c>
      <c r="M27" s="47">
        <v>10</v>
      </c>
    </row>
    <row r="28" spans="1:15">
      <c r="A28" s="2" t="s">
        <v>542</v>
      </c>
      <c r="B28" s="47">
        <v>7</v>
      </c>
      <c r="C28" s="2" t="s">
        <v>88</v>
      </c>
      <c r="D28" s="47" t="s">
        <v>514</v>
      </c>
      <c r="J28" s="2" t="s">
        <v>88</v>
      </c>
      <c r="K28" s="47" t="s">
        <v>514</v>
      </c>
      <c r="L28" s="2" t="s">
        <v>395</v>
      </c>
      <c r="M28" s="47" t="s">
        <v>514</v>
      </c>
    </row>
    <row r="29" spans="1:15" ht="15" thickBot="1">
      <c r="A29" s="3" t="s">
        <v>129</v>
      </c>
      <c r="B29" s="48">
        <v>4.5</v>
      </c>
      <c r="C29" s="3" t="s">
        <v>319</v>
      </c>
      <c r="D29" s="48">
        <v>6</v>
      </c>
      <c r="J29" s="3" t="s">
        <v>319</v>
      </c>
      <c r="K29" s="48" t="s">
        <v>514</v>
      </c>
      <c r="L29" s="3" t="s">
        <v>129</v>
      </c>
      <c r="M29" s="48">
        <v>5</v>
      </c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opLeftCell="A52" zoomScale="120" zoomScaleNormal="120" zoomScalePageLayoutView="120" workbookViewId="0">
      <selection activeCell="E10" sqref="E10"/>
    </sheetView>
  </sheetViews>
  <sheetFormatPr baseColWidth="10" defaultColWidth="11.5" defaultRowHeight="14" x14ac:dyDescent="0"/>
  <cols>
    <col min="2" max="2" width="25.83203125" bestFit="1" customWidth="1"/>
    <col min="3" max="3" width="11.1640625" bestFit="1" customWidth="1"/>
    <col min="10" max="10" width="12.83203125" bestFit="1" customWidth="1"/>
    <col min="12" max="12" width="14.5" bestFit="1" customWidth="1"/>
  </cols>
  <sheetData>
    <row r="1" spans="1:4">
      <c r="A1" t="s">
        <v>344</v>
      </c>
      <c r="B1" t="s">
        <v>345</v>
      </c>
      <c r="C1" t="s">
        <v>346</v>
      </c>
    </row>
    <row r="2" spans="1:4">
      <c r="A2" t="s">
        <v>347</v>
      </c>
      <c r="B2" t="s">
        <v>174</v>
      </c>
      <c r="C2" t="s">
        <v>219</v>
      </c>
    </row>
    <row r="3" spans="1:4">
      <c r="A3" t="s">
        <v>37</v>
      </c>
      <c r="B3" t="s">
        <v>141</v>
      </c>
      <c r="C3" t="s">
        <v>219</v>
      </c>
      <c r="D3" t="s">
        <v>544</v>
      </c>
    </row>
    <row r="4" spans="1:4">
      <c r="A4" t="s">
        <v>37</v>
      </c>
      <c r="B4" t="s">
        <v>354</v>
      </c>
      <c r="C4" t="s">
        <v>219</v>
      </c>
    </row>
    <row r="5" spans="1:4">
      <c r="A5" t="s">
        <v>37</v>
      </c>
      <c r="B5" t="s">
        <v>355</v>
      </c>
      <c r="C5" t="s">
        <v>219</v>
      </c>
    </row>
    <row r="6" spans="1:4">
      <c r="A6" t="s">
        <v>37</v>
      </c>
      <c r="B6" t="s">
        <v>146</v>
      </c>
      <c r="C6" t="s">
        <v>219</v>
      </c>
      <c r="D6" t="s">
        <v>543</v>
      </c>
    </row>
    <row r="7" spans="1:4">
      <c r="A7" t="s">
        <v>36</v>
      </c>
      <c r="B7" t="s">
        <v>366</v>
      </c>
      <c r="C7" t="s">
        <v>219</v>
      </c>
    </row>
    <row r="8" spans="1:4">
      <c r="A8" t="s">
        <v>36</v>
      </c>
      <c r="B8" t="s">
        <v>370</v>
      </c>
      <c r="C8" t="s">
        <v>219</v>
      </c>
    </row>
    <row r="9" spans="1:4">
      <c r="A9" t="s">
        <v>36</v>
      </c>
      <c r="B9" t="s">
        <v>372</v>
      </c>
      <c r="C9" t="s">
        <v>219</v>
      </c>
    </row>
    <row r="10" spans="1:4">
      <c r="A10" t="s">
        <v>36</v>
      </c>
      <c r="B10" t="s">
        <v>120</v>
      </c>
      <c r="C10" t="s">
        <v>219</v>
      </c>
    </row>
    <row r="11" spans="1:4">
      <c r="A11" t="s">
        <v>36</v>
      </c>
      <c r="B11" t="s">
        <v>90</v>
      </c>
      <c r="C11" t="s">
        <v>219</v>
      </c>
      <c r="D11" t="s">
        <v>543</v>
      </c>
    </row>
    <row r="12" spans="1:4">
      <c r="A12" t="s">
        <v>36</v>
      </c>
      <c r="B12" t="s">
        <v>200</v>
      </c>
      <c r="C12" t="s">
        <v>219</v>
      </c>
      <c r="D12" t="s">
        <v>544</v>
      </c>
    </row>
    <row r="13" spans="1:4" ht="15">
      <c r="A13" t="s">
        <v>36</v>
      </c>
      <c r="B13" s="120" t="s">
        <v>90</v>
      </c>
      <c r="C13" t="s">
        <v>219</v>
      </c>
    </row>
    <row r="14" spans="1:4" ht="15">
      <c r="A14" t="s">
        <v>36</v>
      </c>
      <c r="B14" s="95" t="s">
        <v>47</v>
      </c>
      <c r="C14" t="s">
        <v>219</v>
      </c>
    </row>
    <row r="15" spans="1:4" ht="15">
      <c r="A15" t="s">
        <v>37</v>
      </c>
      <c r="B15" s="115" t="s">
        <v>351</v>
      </c>
      <c r="C15" t="s">
        <v>219</v>
      </c>
    </row>
    <row r="16" spans="1:4" ht="15">
      <c r="A16" t="s">
        <v>37</v>
      </c>
      <c r="B16" s="123" t="s">
        <v>141</v>
      </c>
      <c r="C16" t="s">
        <v>219</v>
      </c>
    </row>
    <row r="17" spans="1:4" ht="15">
      <c r="A17" t="s">
        <v>34</v>
      </c>
      <c r="B17" s="115" t="s">
        <v>69</v>
      </c>
      <c r="C17" t="s">
        <v>219</v>
      </c>
      <c r="D17" t="s">
        <v>543</v>
      </c>
    </row>
    <row r="18" spans="1:4" ht="15">
      <c r="A18" t="s">
        <v>34</v>
      </c>
      <c r="B18" s="115" t="s">
        <v>199</v>
      </c>
      <c r="C18" t="s">
        <v>219</v>
      </c>
      <c r="D18" t="s">
        <v>543</v>
      </c>
    </row>
    <row r="19" spans="1:4">
      <c r="A19" t="s">
        <v>347</v>
      </c>
      <c r="B19" t="s">
        <v>140</v>
      </c>
      <c r="C19" t="s">
        <v>218</v>
      </c>
    </row>
    <row r="20" spans="1:4">
      <c r="A20" t="s">
        <v>37</v>
      </c>
      <c r="B20" t="s">
        <v>152</v>
      </c>
      <c r="C20" t="s">
        <v>218</v>
      </c>
    </row>
    <row r="21" spans="1:4">
      <c r="A21" t="s">
        <v>37</v>
      </c>
      <c r="B21" t="s">
        <v>343</v>
      </c>
      <c r="C21" t="s">
        <v>218</v>
      </c>
    </row>
    <row r="22" spans="1:4">
      <c r="A22" t="s">
        <v>37</v>
      </c>
      <c r="B22" t="s">
        <v>142</v>
      </c>
      <c r="C22" t="s">
        <v>218</v>
      </c>
    </row>
    <row r="23" spans="1:4">
      <c r="A23" t="s">
        <v>37</v>
      </c>
      <c r="B23" t="s">
        <v>188</v>
      </c>
      <c r="C23" t="s">
        <v>218</v>
      </c>
    </row>
    <row r="24" spans="1:4">
      <c r="A24" t="s">
        <v>37</v>
      </c>
      <c r="B24" t="s">
        <v>493</v>
      </c>
      <c r="C24" t="s">
        <v>218</v>
      </c>
      <c r="D24" t="s">
        <v>543</v>
      </c>
    </row>
    <row r="25" spans="1:4">
      <c r="A25" t="s">
        <v>36</v>
      </c>
      <c r="B25" t="s">
        <v>373</v>
      </c>
      <c r="C25" t="s">
        <v>218</v>
      </c>
      <c r="D25" t="s">
        <v>544</v>
      </c>
    </row>
    <row r="26" spans="1:4">
      <c r="A26" t="s">
        <v>36</v>
      </c>
      <c r="B26" t="s">
        <v>494</v>
      </c>
      <c r="C26" t="s">
        <v>218</v>
      </c>
    </row>
    <row r="27" spans="1:4">
      <c r="A27" t="s">
        <v>36</v>
      </c>
      <c r="B27" t="s">
        <v>338</v>
      </c>
      <c r="C27" t="s">
        <v>218</v>
      </c>
    </row>
    <row r="28" spans="1:4">
      <c r="A28" t="s">
        <v>36</v>
      </c>
      <c r="B28" t="s">
        <v>341</v>
      </c>
      <c r="C28" t="s">
        <v>218</v>
      </c>
    </row>
    <row r="29" spans="1:4">
      <c r="A29" t="s">
        <v>36</v>
      </c>
      <c r="B29" t="s">
        <v>165</v>
      </c>
      <c r="C29" t="s">
        <v>218</v>
      </c>
    </row>
    <row r="30" spans="1:4">
      <c r="A30" t="s">
        <v>36</v>
      </c>
      <c r="B30" t="s">
        <v>157</v>
      </c>
      <c r="C30" t="s">
        <v>218</v>
      </c>
    </row>
    <row r="31" spans="1:4">
      <c r="A31" t="s">
        <v>36</v>
      </c>
      <c r="B31" t="s">
        <v>111</v>
      </c>
      <c r="C31" t="s">
        <v>218</v>
      </c>
    </row>
    <row r="32" spans="1:4" ht="15">
      <c r="A32" t="s">
        <v>37</v>
      </c>
      <c r="B32" s="123" t="s">
        <v>546</v>
      </c>
      <c r="C32" t="s">
        <v>218</v>
      </c>
    </row>
    <row r="33" spans="1:4" ht="15">
      <c r="A33" t="s">
        <v>37</v>
      </c>
      <c r="B33" s="115" t="s">
        <v>377</v>
      </c>
      <c r="C33" t="s">
        <v>218</v>
      </c>
    </row>
    <row r="34" spans="1:4" ht="15">
      <c r="A34" t="s">
        <v>37</v>
      </c>
      <c r="B34" s="123" t="s">
        <v>188</v>
      </c>
      <c r="C34" t="s">
        <v>218</v>
      </c>
    </row>
    <row r="35" spans="1:4" ht="15">
      <c r="A35" t="s">
        <v>36</v>
      </c>
      <c r="B35" s="84" t="s">
        <v>107</v>
      </c>
      <c r="C35" t="s">
        <v>218</v>
      </c>
    </row>
    <row r="36" spans="1:4" ht="15">
      <c r="A36" t="s">
        <v>34</v>
      </c>
      <c r="B36" s="84" t="s">
        <v>87</v>
      </c>
      <c r="C36" t="s">
        <v>218</v>
      </c>
    </row>
    <row r="37" spans="1:4" ht="15">
      <c r="A37" t="s">
        <v>37</v>
      </c>
      <c r="B37" s="84" t="s">
        <v>152</v>
      </c>
      <c r="C37" t="s">
        <v>218</v>
      </c>
      <c r="D37" t="s">
        <v>543</v>
      </c>
    </row>
    <row r="38" spans="1:4" ht="15">
      <c r="A38" t="s">
        <v>36</v>
      </c>
      <c r="B38" s="120" t="s">
        <v>157</v>
      </c>
      <c r="C38" t="s">
        <v>218</v>
      </c>
    </row>
    <row r="39" spans="1:4">
      <c r="A39" t="s">
        <v>347</v>
      </c>
      <c r="B39" t="s">
        <v>349</v>
      </c>
      <c r="C39" t="s">
        <v>232</v>
      </c>
    </row>
    <row r="40" spans="1:4">
      <c r="A40" t="s">
        <v>37</v>
      </c>
      <c r="B40" t="s">
        <v>492</v>
      </c>
      <c r="C40" t="s">
        <v>232</v>
      </c>
      <c r="D40" t="s">
        <v>544</v>
      </c>
    </row>
    <row r="41" spans="1:4">
      <c r="A41" t="s">
        <v>37</v>
      </c>
      <c r="B41" t="s">
        <v>353</v>
      </c>
      <c r="C41" t="s">
        <v>232</v>
      </c>
    </row>
    <row r="42" spans="1:4">
      <c r="A42" t="s">
        <v>37</v>
      </c>
      <c r="B42" t="s">
        <v>363</v>
      </c>
      <c r="C42" t="s">
        <v>232</v>
      </c>
    </row>
    <row r="43" spans="1:4">
      <c r="A43" t="s">
        <v>37</v>
      </c>
      <c r="B43" t="s">
        <v>304</v>
      </c>
      <c r="C43" t="s">
        <v>232</v>
      </c>
    </row>
    <row r="44" spans="1:4">
      <c r="A44" t="s">
        <v>37</v>
      </c>
      <c r="B44" t="s">
        <v>264</v>
      </c>
      <c r="C44" t="s">
        <v>232</v>
      </c>
    </row>
    <row r="45" spans="1:4">
      <c r="A45" t="s">
        <v>37</v>
      </c>
      <c r="B45" t="s">
        <v>314</v>
      </c>
      <c r="C45" t="s">
        <v>232</v>
      </c>
      <c r="D45" t="s">
        <v>544</v>
      </c>
    </row>
    <row r="46" spans="1:4">
      <c r="A46" t="s">
        <v>36</v>
      </c>
      <c r="B46" t="s">
        <v>367</v>
      </c>
      <c r="C46" t="s">
        <v>232</v>
      </c>
    </row>
    <row r="47" spans="1:4">
      <c r="A47" t="s">
        <v>36</v>
      </c>
      <c r="B47" t="s">
        <v>369</v>
      </c>
      <c r="C47" t="s">
        <v>232</v>
      </c>
    </row>
    <row r="48" spans="1:4">
      <c r="A48" t="s">
        <v>36</v>
      </c>
      <c r="B48" t="s">
        <v>371</v>
      </c>
      <c r="C48" t="s">
        <v>232</v>
      </c>
      <c r="D48" t="s">
        <v>544</v>
      </c>
    </row>
    <row r="49" spans="1:4">
      <c r="A49" t="s">
        <v>36</v>
      </c>
      <c r="B49" t="s">
        <v>359</v>
      </c>
      <c r="C49" t="s">
        <v>232</v>
      </c>
      <c r="D49" t="s">
        <v>543</v>
      </c>
    </row>
    <row r="50" spans="1:4">
      <c r="A50" t="s">
        <v>36</v>
      </c>
      <c r="B50" t="s">
        <v>374</v>
      </c>
      <c r="C50" t="s">
        <v>232</v>
      </c>
    </row>
    <row r="51" spans="1:4">
      <c r="A51" t="s">
        <v>34</v>
      </c>
      <c r="B51" t="s">
        <v>375</v>
      </c>
      <c r="C51" t="s">
        <v>232</v>
      </c>
    </row>
    <row r="52" spans="1:4">
      <c r="A52" t="s">
        <v>34</v>
      </c>
      <c r="B52" t="s">
        <v>131</v>
      </c>
      <c r="C52" t="s">
        <v>232</v>
      </c>
      <c r="D52" t="s">
        <v>544</v>
      </c>
    </row>
    <row r="53" spans="1:4">
      <c r="A53" t="s">
        <v>34</v>
      </c>
      <c r="B53" t="s">
        <v>542</v>
      </c>
      <c r="C53" t="s">
        <v>232</v>
      </c>
      <c r="D53" t="s">
        <v>543</v>
      </c>
    </row>
    <row r="54" spans="1:4" ht="15">
      <c r="A54" t="s">
        <v>36</v>
      </c>
      <c r="B54" s="84" t="s">
        <v>241</v>
      </c>
      <c r="C54" t="s">
        <v>232</v>
      </c>
    </row>
    <row r="55" spans="1:4" ht="15">
      <c r="A55" t="s">
        <v>34</v>
      </c>
      <c r="B55" s="97" t="s">
        <v>319</v>
      </c>
      <c r="C55" t="s">
        <v>232</v>
      </c>
    </row>
    <row r="56" spans="1:4" ht="15">
      <c r="A56" t="s">
        <v>36</v>
      </c>
      <c r="B56" s="84" t="s">
        <v>244</v>
      </c>
      <c r="C56" t="s">
        <v>232</v>
      </c>
    </row>
    <row r="57" spans="1:4">
      <c r="A57" t="s">
        <v>347</v>
      </c>
      <c r="B57" t="s">
        <v>84</v>
      </c>
      <c r="C57" t="s">
        <v>216</v>
      </c>
    </row>
    <row r="58" spans="1:4">
      <c r="A58" t="s">
        <v>37</v>
      </c>
      <c r="B58" t="s">
        <v>162</v>
      </c>
      <c r="C58" t="s">
        <v>216</v>
      </c>
    </row>
    <row r="59" spans="1:4">
      <c r="A59" t="s">
        <v>37</v>
      </c>
      <c r="B59" t="s">
        <v>360</v>
      </c>
      <c r="C59" t="s">
        <v>216</v>
      </c>
    </row>
    <row r="60" spans="1:4">
      <c r="A60" t="s">
        <v>37</v>
      </c>
      <c r="B60" t="s">
        <v>362</v>
      </c>
      <c r="C60" t="s">
        <v>216</v>
      </c>
    </row>
    <row r="61" spans="1:4">
      <c r="A61" t="s">
        <v>37</v>
      </c>
      <c r="B61" t="s">
        <v>187</v>
      </c>
      <c r="C61" t="s">
        <v>216</v>
      </c>
    </row>
    <row r="62" spans="1:4">
      <c r="A62" t="s">
        <v>37</v>
      </c>
      <c r="B62" t="s">
        <v>143</v>
      </c>
      <c r="C62" t="s">
        <v>216</v>
      </c>
    </row>
    <row r="63" spans="1:4">
      <c r="A63" t="s">
        <v>36</v>
      </c>
      <c r="B63" t="s">
        <v>277</v>
      </c>
      <c r="C63" t="s">
        <v>216</v>
      </c>
    </row>
    <row r="64" spans="1:4">
      <c r="A64" t="s">
        <v>36</v>
      </c>
      <c r="B64" t="s">
        <v>94</v>
      </c>
      <c r="C64" t="s">
        <v>216</v>
      </c>
    </row>
    <row r="65" spans="1:3">
      <c r="A65" t="s">
        <v>36</v>
      </c>
      <c r="B65" t="s">
        <v>193</v>
      </c>
      <c r="C65" t="s">
        <v>216</v>
      </c>
    </row>
    <row r="66" spans="1:3">
      <c r="A66" t="s">
        <v>36</v>
      </c>
      <c r="B66" t="s">
        <v>150</v>
      </c>
      <c r="C66" t="s">
        <v>216</v>
      </c>
    </row>
    <row r="67" spans="1:3">
      <c r="A67" t="s">
        <v>36</v>
      </c>
      <c r="B67" t="s">
        <v>364</v>
      </c>
      <c r="C67" t="s">
        <v>216</v>
      </c>
    </row>
    <row r="68" spans="1:3">
      <c r="A68" t="s">
        <v>34</v>
      </c>
      <c r="B68" t="s">
        <v>77</v>
      </c>
      <c r="C68" t="s">
        <v>216</v>
      </c>
    </row>
    <row r="69" spans="1:3">
      <c r="A69" t="s">
        <v>34</v>
      </c>
      <c r="B69" t="s">
        <v>62</v>
      </c>
      <c r="C69" t="s">
        <v>216</v>
      </c>
    </row>
    <row r="70" spans="1:3" ht="15">
      <c r="A70" t="s">
        <v>37</v>
      </c>
      <c r="B70" s="93" t="s">
        <v>201</v>
      </c>
      <c r="C70" t="s">
        <v>216</v>
      </c>
    </row>
    <row r="71" spans="1:3" ht="15">
      <c r="A71" t="s">
        <v>37</v>
      </c>
      <c r="B71" s="84" t="s">
        <v>123</v>
      </c>
      <c r="C71" t="s">
        <v>216</v>
      </c>
    </row>
    <row r="72" spans="1:3" ht="15">
      <c r="A72" t="s">
        <v>36</v>
      </c>
      <c r="B72" s="94" t="s">
        <v>97</v>
      </c>
      <c r="C72" t="s">
        <v>216</v>
      </c>
    </row>
    <row r="73" spans="1:3" ht="15">
      <c r="A73" t="s">
        <v>34</v>
      </c>
      <c r="B73" s="93" t="s">
        <v>88</v>
      </c>
      <c r="C73" t="s">
        <v>216</v>
      </c>
    </row>
    <row r="74" spans="1:3" ht="15">
      <c r="A74" t="s">
        <v>34</v>
      </c>
      <c r="B74" s="120" t="s">
        <v>62</v>
      </c>
      <c r="C74" t="s">
        <v>216</v>
      </c>
    </row>
    <row r="75" spans="1:3" ht="15">
      <c r="A75" t="s">
        <v>36</v>
      </c>
      <c r="B75" s="120" t="s">
        <v>94</v>
      </c>
      <c r="C75" t="s">
        <v>216</v>
      </c>
    </row>
    <row r="76" spans="1:3" ht="15">
      <c r="A76" t="s">
        <v>36</v>
      </c>
      <c r="B76" s="84" t="s">
        <v>287</v>
      </c>
      <c r="C76" t="s">
        <v>216</v>
      </c>
    </row>
    <row r="77" spans="1:3" ht="15">
      <c r="A77" t="s">
        <v>34</v>
      </c>
      <c r="B77" s="84" t="s">
        <v>77</v>
      </c>
      <c r="C77" t="s">
        <v>216</v>
      </c>
    </row>
  </sheetData>
  <autoFilter ref="A1:C294">
    <sortState ref="A2:C166">
      <sortCondition ref="C1:C354"/>
    </sortState>
  </autoFilter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33" sqref="B33"/>
    </sheetView>
  </sheetViews>
  <sheetFormatPr baseColWidth="10" defaultColWidth="11.5" defaultRowHeight="14" x14ac:dyDescent="0"/>
  <cols>
    <col min="1" max="1" width="16.6640625" bestFit="1" customWidth="1"/>
  </cols>
  <sheetData>
    <row r="1" spans="1:5" ht="15" thickBot="1">
      <c r="A1" s="4" t="s">
        <v>0</v>
      </c>
      <c r="B1" s="155" t="s">
        <v>215</v>
      </c>
      <c r="C1" s="156"/>
      <c r="D1" s="156"/>
      <c r="E1" s="157"/>
    </row>
    <row r="3" spans="1:5" ht="15" thickBot="1">
      <c r="A3" s="4" t="s">
        <v>1</v>
      </c>
      <c r="B3" s="5" t="s">
        <v>0</v>
      </c>
    </row>
    <row r="4" spans="1:5" ht="16" thickBot="1">
      <c r="A4" s="121" t="s">
        <v>174</v>
      </c>
      <c r="B4" s="22" t="s">
        <v>219</v>
      </c>
      <c r="C4" s="33"/>
    </row>
    <row r="6" spans="1:5" ht="15" thickBot="1">
      <c r="A6" s="4" t="s">
        <v>2</v>
      </c>
    </row>
    <row r="7" spans="1:5" ht="16" thickBot="1">
      <c r="A7" s="115" t="s">
        <v>119</v>
      </c>
      <c r="B7" s="22" t="s">
        <v>216</v>
      </c>
      <c r="C7" s="33"/>
    </row>
    <row r="8" spans="1:5" ht="16" thickBot="1">
      <c r="A8" s="115" t="s">
        <v>139</v>
      </c>
      <c r="B8" s="22" t="s">
        <v>219</v>
      </c>
      <c r="C8" s="33"/>
    </row>
    <row r="9" spans="1:5" ht="16" thickBot="1">
      <c r="A9" s="123" t="s">
        <v>146</v>
      </c>
      <c r="B9" s="22" t="s">
        <v>219</v>
      </c>
      <c r="C9" s="33"/>
    </row>
    <row r="10" spans="1:5" ht="16" thickBot="1">
      <c r="A10" s="127" t="s">
        <v>188</v>
      </c>
      <c r="B10" s="22" t="s">
        <v>218</v>
      </c>
      <c r="C10" s="33"/>
    </row>
    <row r="11" spans="1:5" ht="16" thickBot="1">
      <c r="A11" s="125" t="s">
        <v>152</v>
      </c>
      <c r="B11" s="22" t="s">
        <v>218</v>
      </c>
      <c r="C11" s="33"/>
    </row>
    <row r="12" spans="1:5" ht="16" thickBot="1">
      <c r="A12" s="84" t="s">
        <v>351</v>
      </c>
      <c r="B12" s="22" t="s">
        <v>219</v>
      </c>
      <c r="C12" s="33"/>
    </row>
    <row r="13" spans="1:5" ht="16" thickBot="1">
      <c r="A13" s="127" t="s">
        <v>201</v>
      </c>
      <c r="B13" s="22" t="s">
        <v>216</v>
      </c>
      <c r="C13" s="33"/>
    </row>
    <row r="14" spans="1:5" ht="16" thickBot="1">
      <c r="A14" s="115" t="s">
        <v>352</v>
      </c>
      <c r="B14" s="22" t="s">
        <v>232</v>
      </c>
      <c r="C14" s="33"/>
    </row>
    <row r="16" spans="1:5" ht="15" thickBot="1">
      <c r="A16" s="4" t="s">
        <v>3</v>
      </c>
    </row>
    <row r="17" spans="1:3" ht="16" thickBot="1">
      <c r="A17" s="126" t="s">
        <v>157</v>
      </c>
      <c r="B17" s="22" t="s">
        <v>218</v>
      </c>
      <c r="C17" s="33"/>
    </row>
    <row r="18" spans="1:3" ht="16" thickBot="1">
      <c r="A18" s="125" t="s">
        <v>97</v>
      </c>
      <c r="B18" s="22" t="s">
        <v>216</v>
      </c>
      <c r="C18" s="33"/>
    </row>
    <row r="19" spans="1:3" ht="16" thickBot="1">
      <c r="A19" s="122" t="s">
        <v>367</v>
      </c>
      <c r="B19" s="22" t="s">
        <v>232</v>
      </c>
      <c r="C19" s="33"/>
    </row>
    <row r="20" spans="1:3" ht="16" thickBot="1">
      <c r="A20" s="125" t="s">
        <v>364</v>
      </c>
      <c r="B20" s="22" t="s">
        <v>216</v>
      </c>
      <c r="C20" s="33"/>
    </row>
    <row r="21" spans="1:3" ht="16" thickBot="1">
      <c r="A21" s="124" t="s">
        <v>193</v>
      </c>
      <c r="B21" s="22" t="s">
        <v>216</v>
      </c>
      <c r="C21" s="33"/>
    </row>
    <row r="22" spans="1:3" ht="16" thickBot="1">
      <c r="A22" s="114" t="s">
        <v>265</v>
      </c>
      <c r="B22" s="22" t="s">
        <v>216</v>
      </c>
      <c r="C22" s="33"/>
    </row>
    <row r="23" spans="1:3" ht="16" thickBot="1">
      <c r="A23" s="84" t="s">
        <v>90</v>
      </c>
      <c r="B23" s="22" t="s">
        <v>219</v>
      </c>
      <c r="C23" s="33"/>
    </row>
    <row r="24" spans="1:3" ht="16" thickBot="1">
      <c r="A24" s="84" t="s">
        <v>231</v>
      </c>
      <c r="B24" s="22" t="s">
        <v>232</v>
      </c>
      <c r="C24" s="33"/>
    </row>
    <row r="26" spans="1:3" ht="15" thickBot="1">
      <c r="A26" s="4" t="s">
        <v>4</v>
      </c>
    </row>
    <row r="27" spans="1:3" ht="16" thickBot="1">
      <c r="A27" s="125" t="s">
        <v>562</v>
      </c>
      <c r="B27" s="22" t="s">
        <v>219</v>
      </c>
      <c r="C27" s="33"/>
    </row>
    <row r="28" spans="1:3" ht="16" thickBot="1">
      <c r="A28" s="127" t="s">
        <v>131</v>
      </c>
      <c r="B28" s="22" t="s">
        <v>232</v>
      </c>
      <c r="C28" s="33"/>
    </row>
    <row r="29" spans="1:3" ht="16" thickBot="1">
      <c r="A29" s="127" t="s">
        <v>87</v>
      </c>
      <c r="B29" s="22" t="s">
        <v>218</v>
      </c>
      <c r="C29" s="56"/>
    </row>
    <row r="30" spans="1:3" ht="16" thickBot="1">
      <c r="A30" s="84" t="s">
        <v>88</v>
      </c>
      <c r="B30" s="22" t="s">
        <v>216</v>
      </c>
      <c r="C30" s="33"/>
    </row>
    <row r="31" spans="1:3" ht="16" thickBot="1">
      <c r="A31" s="84" t="s">
        <v>217</v>
      </c>
      <c r="B31" s="22" t="s">
        <v>218</v>
      </c>
      <c r="C31" s="33"/>
    </row>
    <row r="32" spans="1:3" ht="16" thickBot="1">
      <c r="A32" s="126" t="s">
        <v>319</v>
      </c>
      <c r="B32" s="22" t="s">
        <v>232</v>
      </c>
      <c r="C32" s="33"/>
    </row>
  </sheetData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14" sqref="B14"/>
    </sheetView>
  </sheetViews>
  <sheetFormatPr baseColWidth="10" defaultColWidth="11.5" defaultRowHeight="14" x14ac:dyDescent="0"/>
  <cols>
    <col min="1" max="1" width="14" bestFit="1" customWidth="1"/>
  </cols>
  <sheetData>
    <row r="1" spans="1:5" ht="15" thickBot="1">
      <c r="A1" s="4" t="s">
        <v>0</v>
      </c>
      <c r="B1" s="155" t="s">
        <v>214</v>
      </c>
      <c r="C1" s="156"/>
      <c r="D1" s="156"/>
      <c r="E1" s="157"/>
    </row>
    <row r="3" spans="1:5" ht="15" thickBot="1">
      <c r="A3" s="4" t="s">
        <v>1</v>
      </c>
      <c r="B3" s="5" t="s">
        <v>0</v>
      </c>
    </row>
    <row r="4" spans="1:5" ht="16" thickBot="1">
      <c r="A4" s="121" t="s">
        <v>140</v>
      </c>
      <c r="B4" s="22" t="s">
        <v>218</v>
      </c>
      <c r="C4" s="33"/>
    </row>
    <row r="6" spans="1:5" ht="15" thickBot="1">
      <c r="A6" s="4" t="s">
        <v>2</v>
      </c>
    </row>
    <row r="7" spans="1:5" ht="16" thickBot="1">
      <c r="A7" s="93" t="s">
        <v>121</v>
      </c>
      <c r="B7" s="22" t="s">
        <v>219</v>
      </c>
      <c r="C7" s="33"/>
    </row>
    <row r="8" spans="1:5" ht="16" thickBot="1">
      <c r="A8" s="93" t="s">
        <v>172</v>
      </c>
      <c r="B8" s="22" t="s">
        <v>218</v>
      </c>
      <c r="C8" s="33"/>
    </row>
    <row r="9" spans="1:5" ht="16" thickBot="1">
      <c r="A9" s="93" t="s">
        <v>110</v>
      </c>
      <c r="B9" s="22" t="s">
        <v>218</v>
      </c>
      <c r="C9" s="33"/>
    </row>
    <row r="10" spans="1:5" ht="16" thickBot="1">
      <c r="A10" s="122" t="s">
        <v>545</v>
      </c>
      <c r="B10" s="22" t="s">
        <v>216</v>
      </c>
      <c r="C10" s="33"/>
    </row>
    <row r="11" spans="1:5" ht="16" thickBot="1">
      <c r="A11" s="126" t="s">
        <v>377</v>
      </c>
      <c r="B11" s="22" t="s">
        <v>218</v>
      </c>
      <c r="C11" s="33"/>
    </row>
    <row r="12" spans="1:5" ht="16" thickBot="1">
      <c r="A12" s="84" t="s">
        <v>142</v>
      </c>
      <c r="B12" s="22" t="s">
        <v>218</v>
      </c>
      <c r="C12" s="33"/>
    </row>
    <row r="13" spans="1:5" ht="16" thickBot="1">
      <c r="A13" s="127" t="s">
        <v>362</v>
      </c>
      <c r="B13" s="22" t="s">
        <v>216</v>
      </c>
      <c r="C13" s="33"/>
    </row>
    <row r="14" spans="1:5" ht="16" thickBot="1">
      <c r="A14" s="120" t="s">
        <v>264</v>
      </c>
      <c r="B14" s="22" t="s">
        <v>232</v>
      </c>
      <c r="C14" s="33"/>
    </row>
    <row r="16" spans="1:5" ht="15" thickBot="1">
      <c r="A16" s="4" t="s">
        <v>3</v>
      </c>
    </row>
    <row r="17" spans="1:3" ht="16" thickBot="1">
      <c r="A17" s="125" t="s">
        <v>277</v>
      </c>
      <c r="B17" s="22" t="s">
        <v>216</v>
      </c>
      <c r="C17" s="33"/>
    </row>
    <row r="18" spans="1:3" ht="16" thickBot="1">
      <c r="A18" s="120" t="s">
        <v>200</v>
      </c>
      <c r="B18" s="22" t="s">
        <v>219</v>
      </c>
      <c r="C18" s="33"/>
    </row>
    <row r="19" spans="1:3" ht="16" thickBot="1">
      <c r="A19" s="120" t="s">
        <v>111</v>
      </c>
      <c r="B19" s="22" t="s">
        <v>218</v>
      </c>
      <c r="C19" s="33"/>
    </row>
    <row r="20" spans="1:3" ht="16" thickBot="1">
      <c r="A20" s="84" t="s">
        <v>206</v>
      </c>
      <c r="B20" s="22" t="s">
        <v>219</v>
      </c>
      <c r="C20" s="33"/>
    </row>
    <row r="21" spans="1:3" ht="16" thickBot="1">
      <c r="A21" s="124" t="s">
        <v>165</v>
      </c>
      <c r="B21" s="22" t="s">
        <v>218</v>
      </c>
      <c r="C21" s="33"/>
    </row>
    <row r="22" spans="1:3" ht="16" thickBot="1">
      <c r="A22" s="84" t="s">
        <v>287</v>
      </c>
      <c r="B22" s="22" t="s">
        <v>216</v>
      </c>
      <c r="C22" s="33"/>
    </row>
    <row r="23" spans="1:3" ht="16" thickBot="1">
      <c r="A23" s="125" t="s">
        <v>107</v>
      </c>
      <c r="B23" s="22" t="s">
        <v>218</v>
      </c>
      <c r="C23" s="33"/>
    </row>
    <row r="24" spans="1:3" ht="16" thickBot="1">
      <c r="A24" s="84" t="s">
        <v>94</v>
      </c>
      <c r="B24" s="22" t="s">
        <v>216</v>
      </c>
      <c r="C24" s="33"/>
    </row>
    <row r="26" spans="1:3" ht="15" thickBot="1">
      <c r="A26" s="4" t="s">
        <v>4</v>
      </c>
    </row>
    <row r="27" spans="1:3" ht="16" thickBot="1">
      <c r="A27" s="93" t="s">
        <v>104</v>
      </c>
      <c r="B27" s="22" t="s">
        <v>218</v>
      </c>
      <c r="C27" s="33"/>
    </row>
    <row r="28" spans="1:3" ht="16" thickBot="1">
      <c r="A28" s="93" t="s">
        <v>70</v>
      </c>
      <c r="B28" s="22" t="s">
        <v>216</v>
      </c>
      <c r="C28" s="33"/>
    </row>
    <row r="29" spans="1:3" ht="16" thickBot="1">
      <c r="A29" s="93" t="s">
        <v>129</v>
      </c>
      <c r="B29" s="22" t="s">
        <v>219</v>
      </c>
      <c r="C29" s="56"/>
    </row>
    <row r="30" spans="1:3" ht="16" thickBot="1">
      <c r="A30" s="125" t="s">
        <v>62</v>
      </c>
      <c r="B30" s="22" t="s">
        <v>216</v>
      </c>
      <c r="C30" s="33"/>
    </row>
    <row r="31" spans="1:3" ht="16" thickBot="1">
      <c r="A31" s="84" t="s">
        <v>115</v>
      </c>
      <c r="B31" s="22" t="s">
        <v>219</v>
      </c>
      <c r="C31" s="33"/>
    </row>
    <row r="32" spans="1:3" ht="16" thickBot="1">
      <c r="A32" s="120" t="s">
        <v>542</v>
      </c>
      <c r="B32" s="22" t="s">
        <v>232</v>
      </c>
      <c r="C32" s="33"/>
    </row>
  </sheetData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15</vt:i4>
      </vt:variant>
    </vt:vector>
  </HeadingPairs>
  <TitlesOfParts>
    <vt:vector size="15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lista giocatori</vt:lpstr>
      <vt:lpstr>mc town</vt:lpstr>
      <vt:lpstr>flybeard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L S</cp:lastModifiedBy>
  <dcterms:created xsi:type="dcterms:W3CDTF">2014-06-03T07:35:32Z</dcterms:created>
  <dcterms:modified xsi:type="dcterms:W3CDTF">2017-05-11T08:58:11Z</dcterms:modified>
</cp:coreProperties>
</file>