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0" yWindow="0" windowWidth="16380" windowHeight="8200" tabRatio="957" activeTab="5"/>
  </bookViews>
  <sheets>
    <sheet name="TABELLONE" sheetId="1" r:id="rId1"/>
    <sheet name="1° GIORNATA" sheetId="16" r:id="rId2"/>
    <sheet name="2° GIORNATA" sheetId="3" r:id="rId3"/>
    <sheet name="3° GIORNATA" sheetId="4" r:id="rId4"/>
    <sheet name="SEMIFINALE" sheetId="5" r:id="rId5"/>
    <sheet name="FINALE" sheetId="6" r:id="rId6"/>
    <sheet name="SVINCOLATI" sheetId="17" r:id="rId7"/>
    <sheet name="skiacciak mosca" sheetId="8" r:id="rId8"/>
    <sheet name="mc town" sheetId="15" r:id="rId9"/>
  </sheets>
  <externalReferences>
    <externalReference r:id="rId10"/>
  </externalReferences>
  <definedNames>
    <definedName name="_xlnm._FilterDatabase" localSheetId="6" hidden="1">SVINCOLATI!$A$1:$E$84</definedName>
    <definedName name="_xlnm._FilterDatabase" localSheetId="0">TABELLONE!$A$40:$F$40</definedName>
  </definedName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4" i="1" l="1"/>
  <c r="F43" i="1"/>
  <c r="F42" i="1"/>
  <c r="F41" i="1"/>
  <c r="F15" i="1"/>
  <c r="F16" i="1"/>
  <c r="F17" i="1"/>
  <c r="F18" i="1"/>
  <c r="M46" i="16"/>
  <c r="M34" i="16"/>
  <c r="M29" i="1"/>
  <c r="K46" i="16"/>
  <c r="K34" i="16"/>
  <c r="L29" i="1"/>
  <c r="D46" i="16"/>
  <c r="D34" i="16"/>
  <c r="M28" i="1"/>
  <c r="M17" i="16"/>
  <c r="M5" i="16"/>
  <c r="M3" i="1"/>
  <c r="K17" i="16"/>
  <c r="K5" i="16"/>
  <c r="L3" i="1"/>
  <c r="D17" i="16"/>
  <c r="D5" i="16"/>
  <c r="M2" i="1"/>
  <c r="B17" i="16"/>
  <c r="B5" i="16"/>
  <c r="L2" i="1"/>
  <c r="B46" i="16"/>
  <c r="L34" i="16"/>
  <c r="J34" i="16"/>
  <c r="C34" i="16"/>
  <c r="B34" i="16"/>
  <c r="L28" i="1"/>
  <c r="A34" i="16"/>
  <c r="L5" i="16"/>
  <c r="J5" i="16"/>
  <c r="C5" i="16"/>
  <c r="A5" i="16"/>
  <c r="D17" i="6"/>
  <c r="D5" i="6"/>
  <c r="B17" i="6"/>
  <c r="B5" i="6"/>
  <c r="M17" i="5"/>
  <c r="K17" i="5"/>
  <c r="K5" i="5"/>
  <c r="D17" i="5"/>
  <c r="D5" i="5"/>
  <c r="B17" i="5"/>
  <c r="M5" i="5"/>
  <c r="B5" i="5"/>
  <c r="M46" i="4"/>
  <c r="K46" i="4"/>
  <c r="K34" i="4"/>
  <c r="D46" i="4"/>
  <c r="D34" i="4"/>
  <c r="B46" i="4"/>
  <c r="M34" i="4"/>
  <c r="B34" i="4"/>
  <c r="M17" i="4"/>
  <c r="K17" i="4"/>
  <c r="K5" i="4"/>
  <c r="D17" i="4"/>
  <c r="D5" i="4"/>
  <c r="B17" i="4"/>
  <c r="M5" i="4"/>
  <c r="B5" i="4"/>
  <c r="M46" i="3"/>
  <c r="M34" i="3"/>
  <c r="M34" i="1"/>
  <c r="K46" i="3"/>
  <c r="K34" i="3"/>
  <c r="D46" i="3"/>
  <c r="D34" i="3"/>
  <c r="B46" i="3"/>
  <c r="B34" i="3"/>
  <c r="M17" i="3"/>
  <c r="K17" i="3"/>
  <c r="K5" i="3"/>
  <c r="D17" i="3"/>
  <c r="D5" i="3"/>
  <c r="B17" i="3"/>
  <c r="B5" i="3"/>
  <c r="L7" i="1"/>
  <c r="A57" i="1"/>
  <c r="B62" i="1"/>
  <c r="C5" i="6"/>
  <c r="B56" i="1"/>
  <c r="A62" i="1"/>
  <c r="A5" i="6"/>
  <c r="L5" i="5"/>
  <c r="J5" i="5"/>
  <c r="C5" i="5"/>
  <c r="A5" i="5"/>
  <c r="M39" i="1"/>
  <c r="L39" i="1"/>
  <c r="P39" i="1"/>
  <c r="O39" i="1"/>
  <c r="K39" i="1"/>
  <c r="L34" i="4"/>
  <c r="J39" i="1"/>
  <c r="J34" i="4"/>
  <c r="M38" i="1"/>
  <c r="L38" i="1"/>
  <c r="P38" i="1"/>
  <c r="O38" i="1"/>
  <c r="K38" i="1"/>
  <c r="C34" i="4"/>
  <c r="J38" i="1"/>
  <c r="A34" i="4"/>
  <c r="K34" i="1"/>
  <c r="L34" i="3"/>
  <c r="J34" i="1"/>
  <c r="J34" i="3"/>
  <c r="K33" i="1"/>
  <c r="C34" i="3"/>
  <c r="J33" i="1"/>
  <c r="A34" i="3"/>
  <c r="P29" i="1"/>
  <c r="O29" i="1"/>
  <c r="K29" i="1"/>
  <c r="J29" i="1"/>
  <c r="K28" i="1"/>
  <c r="J28" i="1"/>
  <c r="M13" i="1"/>
  <c r="L13" i="1"/>
  <c r="P13" i="1"/>
  <c r="O13" i="1"/>
  <c r="K13" i="1"/>
  <c r="L5" i="4"/>
  <c r="J13" i="1"/>
  <c r="J5" i="4"/>
  <c r="M12" i="1"/>
  <c r="L12" i="1"/>
  <c r="P12" i="1"/>
  <c r="O12" i="1"/>
  <c r="K12" i="1"/>
  <c r="C5" i="4"/>
  <c r="J12" i="1"/>
  <c r="A5" i="4"/>
  <c r="K8" i="1"/>
  <c r="L5" i="3"/>
  <c r="J8" i="1"/>
  <c r="J5" i="3"/>
  <c r="K7" i="1"/>
  <c r="C5" i="3"/>
  <c r="J7" i="1"/>
  <c r="A5" i="3"/>
  <c r="P3" i="1"/>
  <c r="O3" i="1"/>
  <c r="K3" i="1"/>
  <c r="J3" i="1"/>
  <c r="P2" i="1"/>
  <c r="O2" i="1"/>
  <c r="K2" i="1"/>
  <c r="J2" i="1"/>
  <c r="L34" i="1"/>
  <c r="O34" i="1"/>
  <c r="M5" i="3"/>
  <c r="M8" i="1"/>
  <c r="L33" i="1"/>
  <c r="M33" i="1"/>
  <c r="L8" i="1"/>
  <c r="M7" i="1"/>
  <c r="P7" i="1"/>
  <c r="P28" i="1"/>
  <c r="O28" i="1"/>
  <c r="P8" i="1"/>
  <c r="P34" i="1"/>
  <c r="P33" i="1"/>
  <c r="O8" i="1"/>
  <c r="O33" i="1"/>
  <c r="O7" i="1"/>
</calcChain>
</file>

<file path=xl/sharedStrings.xml><?xml version="1.0" encoding="utf-8"?>
<sst xmlns="http://schemas.openxmlformats.org/spreadsheetml/2006/main" count="1204" uniqueCount="559">
  <si>
    <t>GIRONE A</t>
  </si>
  <si>
    <t>ORDINE CHIAMATA SEMIFINALI</t>
  </si>
  <si>
    <t>1° GIORNATA</t>
  </si>
  <si>
    <t>SQUADRE</t>
  </si>
  <si>
    <t>EVRIBADI MC</t>
  </si>
  <si>
    <t>A</t>
  </si>
  <si>
    <t>CSKA SCINA</t>
  </si>
  <si>
    <t>B</t>
  </si>
  <si>
    <t>2° GIORNATA</t>
  </si>
  <si>
    <t>SCARSENAL</t>
  </si>
  <si>
    <t>C</t>
  </si>
  <si>
    <t>INTERFOGAT</t>
  </si>
  <si>
    <t>D</t>
  </si>
  <si>
    <t>3° GIORNATA</t>
  </si>
  <si>
    <t>CLASSIFICA</t>
  </si>
  <si>
    <t>pts</t>
  </si>
  <si>
    <t>g.f.</t>
  </si>
  <si>
    <t>g.s.</t>
  </si>
  <si>
    <t>diff.</t>
  </si>
  <si>
    <t>fantaPts</t>
  </si>
  <si>
    <t>A1</t>
  </si>
  <si>
    <t>A2</t>
  </si>
  <si>
    <t>A3</t>
  </si>
  <si>
    <t>A4</t>
  </si>
  <si>
    <t>GIRONE B</t>
  </si>
  <si>
    <t>SKIACCIAK MOSCA</t>
  </si>
  <si>
    <t>E</t>
  </si>
  <si>
    <t>MC TOWN</t>
  </si>
  <si>
    <t>F</t>
  </si>
  <si>
    <t>SELECAO PAPPIANAOS</t>
  </si>
  <si>
    <t>G</t>
  </si>
  <si>
    <t>AS TRONZI</t>
  </si>
  <si>
    <t>H</t>
  </si>
  <si>
    <t>B1</t>
  </si>
  <si>
    <t>B2</t>
  </si>
  <si>
    <t>B3</t>
  </si>
  <si>
    <t>B4</t>
  </si>
  <si>
    <t>SEMIFINALI</t>
  </si>
  <si>
    <t>F1</t>
  </si>
  <si>
    <t>G1</t>
  </si>
  <si>
    <t>FINALE</t>
  </si>
  <si>
    <t>PANCHINA</t>
  </si>
  <si>
    <t>SEMIFINALE</t>
  </si>
  <si>
    <t>TABELLONE</t>
  </si>
  <si>
    <t>Squadra</t>
  </si>
  <si>
    <t>Ruolo</t>
  </si>
  <si>
    <t>Nome</t>
  </si>
  <si>
    <t>$</t>
  </si>
  <si>
    <t>Argentina</t>
  </si>
  <si>
    <t>CUESTA Victor</t>
  </si>
  <si>
    <t>FUNES Ramiro</t>
  </si>
  <si>
    <t>x</t>
  </si>
  <si>
    <t>MAIDANA Jonathan</t>
  </si>
  <si>
    <t>MERCADO Gabriel</t>
  </si>
  <si>
    <t>OTAMENDI Nicolas</t>
  </si>
  <si>
    <t>X</t>
  </si>
  <si>
    <t>ROJO Marcos</t>
  </si>
  <si>
    <t>RONCAGLIA Facundo</t>
  </si>
  <si>
    <t>BANEGA Ever</t>
  </si>
  <si>
    <t>PIZZARO Guido</t>
  </si>
  <si>
    <t>DI MARIA Angel</t>
  </si>
  <si>
    <t>FERNANDEZ Augusto</t>
  </si>
  <si>
    <t>GAITAN Nicolas</t>
  </si>
  <si>
    <t>KRANEVITTER Matias</t>
  </si>
  <si>
    <t>LAMELA Erik</t>
  </si>
  <si>
    <t>MASCHERANO Javier</t>
  </si>
  <si>
    <t>PASTORE Javier</t>
  </si>
  <si>
    <t>AGUERO Sergio</t>
  </si>
  <si>
    <t>HIGUAIN Gonzalo</t>
  </si>
  <si>
    <t>LAVEZZI Ezequiel</t>
  </si>
  <si>
    <t>MESSI Lionel</t>
  </si>
  <si>
    <t>P</t>
  </si>
  <si>
    <t>Brasile</t>
  </si>
  <si>
    <t>DANI ALVES</t>
  </si>
  <si>
    <t>GIL</t>
  </si>
  <si>
    <t>MARQUINHOS</t>
  </si>
  <si>
    <t>MIRANDA</t>
  </si>
  <si>
    <t>CASEMIRO</t>
  </si>
  <si>
    <t>COUTINHO</t>
  </si>
  <si>
    <t>ELIAS</t>
  </si>
  <si>
    <t>LUCAS LIMA</t>
  </si>
  <si>
    <t>LUCAS MOURA</t>
  </si>
  <si>
    <t>WILLIAN</t>
  </si>
  <si>
    <t>GABRIEL</t>
  </si>
  <si>
    <t>HULK</t>
  </si>
  <si>
    <t>JONAS</t>
  </si>
  <si>
    <t>Cile</t>
  </si>
  <si>
    <t>ISLA Mauricio</t>
  </si>
  <si>
    <t>JARA Gonzalo</t>
  </si>
  <si>
    <t>MEDEL Gary</t>
  </si>
  <si>
    <t>MENA Eugenio</t>
  </si>
  <si>
    <t>ROCO Enzo</t>
  </si>
  <si>
    <t>ARÁNGUIZ Charles</t>
  </si>
  <si>
    <t>BEAUSEJOUR Jean</t>
  </si>
  <si>
    <t>DÍAZ Marcelo</t>
  </si>
  <si>
    <t>FERNÁNDEZ Matías</t>
  </si>
  <si>
    <t>FUENZALIDA José Pedro</t>
  </si>
  <si>
    <t>HERNÁNDEZ Pablo</t>
  </si>
  <si>
    <t>PULGAR Erick</t>
  </si>
  <si>
    <t>SILVA Francisco</t>
  </si>
  <si>
    <t>VIDAL Arturo</t>
  </si>
  <si>
    <t>CASTILLO Nicolás</t>
  </si>
  <si>
    <t>ORELLANA Fabián</t>
  </si>
  <si>
    <t>PINILLA Mauricio</t>
  </si>
  <si>
    <t>PUCH Edson</t>
  </si>
  <si>
    <t>SÁNCHEZ Alexis</t>
  </si>
  <si>
    <t>VARGAS Eduardo</t>
  </si>
  <si>
    <t>Colombia</t>
  </si>
  <si>
    <t>ARIAS Santiago</t>
  </si>
  <si>
    <t>BALANTA Éder Álvarez</t>
  </si>
  <si>
    <t>DÍAZ Farid</t>
  </si>
  <si>
    <t>FABRA Frank</t>
  </si>
  <si>
    <t>MEDINA Stefan</t>
  </si>
  <si>
    <t>MURILLO Jeison</t>
  </si>
  <si>
    <t>MINA Yerry</t>
  </si>
  <si>
    <t>ZAPATA Cristián</t>
  </si>
  <si>
    <t>CARDONA Edwin</t>
  </si>
  <si>
    <t>CUADRADO Juan Guillermo</t>
  </si>
  <si>
    <t>CELIS Guillermo</t>
  </si>
  <si>
    <t>ROA Andres</t>
  </si>
  <si>
    <t>PÉREZ Sebastián</t>
  </si>
  <si>
    <t>RODRÍGUEZ James</t>
  </si>
  <si>
    <t>SÁNCHEZ Carlos</t>
  </si>
  <si>
    <t>TORRES Daniel</t>
  </si>
  <si>
    <t>BACCA Carlos</t>
  </si>
  <si>
    <t>MORENO Dayro</t>
  </si>
  <si>
    <t>MORENO Marlos</t>
  </si>
  <si>
    <t>MARTINEZ Roger</t>
  </si>
  <si>
    <t>Ecuador</t>
  </si>
  <si>
    <t>MINA Arturo</t>
  </si>
  <si>
    <t>GRUEZO Carlos</t>
  </si>
  <si>
    <t>MONTERO Jefferson</t>
  </si>
  <si>
    <t>LAYUN Miguel</t>
  </si>
  <si>
    <t>HERNANDEZ Javier</t>
  </si>
  <si>
    <t>JIMENEZ Raul</t>
  </si>
  <si>
    <t>CUEVA Cristian</t>
  </si>
  <si>
    <t>GIMENEZ Jose Maria</t>
  </si>
  <si>
    <t>PEREIRA Maxi</t>
  </si>
  <si>
    <t>AREVALO RIOS Egidio</t>
  </si>
  <si>
    <t>USA</t>
  </si>
  <si>
    <t>BESLER Matt</t>
  </si>
  <si>
    <t>BIRNBAUM Steven</t>
  </si>
  <si>
    <t>BROOKS John</t>
  </si>
  <si>
    <t>CASTILLO Edgar</t>
  </si>
  <si>
    <t>JOHNSON Fabian</t>
  </si>
  <si>
    <t>OROZCO Michael</t>
  </si>
  <si>
    <t>YEDLIN DeAndre</t>
  </si>
  <si>
    <t>BECKERMANN Kyle</t>
  </si>
  <si>
    <t>BEDOYA Alejandro</t>
  </si>
  <si>
    <t>BRADLEY Michael</t>
  </si>
  <si>
    <t>CAMERON Geoff</t>
  </si>
  <si>
    <t>JONES Jermain</t>
  </si>
  <si>
    <t>KITCHEN Perry</t>
  </si>
  <si>
    <t>NAGBE Darlington</t>
  </si>
  <si>
    <t>PULISIC Christian</t>
  </si>
  <si>
    <t>ZUSI Graham</t>
  </si>
  <si>
    <t>DEMPSEY Clint</t>
  </si>
  <si>
    <t>WONDOLOWSKI Chris</t>
  </si>
  <si>
    <t>WOOD Bobby</t>
  </si>
  <si>
    <t>ZARDES Gyasi</t>
  </si>
  <si>
    <t>Simone Pizzuto &amp; Davide Pizzuto</t>
  </si>
  <si>
    <t>Portiere</t>
  </si>
  <si>
    <t>ARGENTINA</t>
  </si>
  <si>
    <t>ARG</t>
  </si>
  <si>
    <t>Difensori</t>
  </si>
  <si>
    <t>COL</t>
  </si>
  <si>
    <t>CIL</t>
  </si>
  <si>
    <t>Centrocampisti</t>
  </si>
  <si>
    <t>Attaccanti</t>
  </si>
  <si>
    <t>URUGUAY</t>
  </si>
  <si>
    <t>CILE</t>
  </si>
  <si>
    <t>BRASILE</t>
  </si>
  <si>
    <t>COLOMBIA</t>
  </si>
  <si>
    <t>MESSICO</t>
  </si>
  <si>
    <t>ECUADOR</t>
  </si>
  <si>
    <t>GODIN</t>
  </si>
  <si>
    <t>MORGAN</t>
  </si>
  <si>
    <t>FUNES MORI</t>
  </si>
  <si>
    <t>GIMENEZ</t>
  </si>
  <si>
    <t>JARA</t>
  </si>
  <si>
    <t>ZAPATA</t>
  </si>
  <si>
    <t>ARIAS</t>
  </si>
  <si>
    <t>F. JOHNSON</t>
  </si>
  <si>
    <t>H. MORENO</t>
  </si>
  <si>
    <t>BRADLEY</t>
  </si>
  <si>
    <t>A. GONZALEZ</t>
  </si>
  <si>
    <t>MONTERO</t>
  </si>
  <si>
    <t>HERRERA</t>
  </si>
  <si>
    <t>GUARDADO</t>
  </si>
  <si>
    <t>TAPIA</t>
  </si>
  <si>
    <t>PASTORE</t>
  </si>
  <si>
    <t>BORGES</t>
  </si>
  <si>
    <t>GUERRA</t>
  </si>
  <si>
    <t>MASCHERANO</t>
  </si>
  <si>
    <t>BACCA</t>
  </si>
  <si>
    <t>HIGUAIN</t>
  </si>
  <si>
    <t>CAVANI</t>
  </si>
  <si>
    <t>E. VALENCIA</t>
  </si>
  <si>
    <t>AGUERO</t>
  </si>
  <si>
    <t>DEMPSEY</t>
  </si>
  <si>
    <t>GUERRERO</t>
  </si>
  <si>
    <t>JIMENEZ R.</t>
  </si>
  <si>
    <t>VIZCARRONDO</t>
  </si>
  <si>
    <t>M. BESLER</t>
  </si>
  <si>
    <t>RONCAGLIA</t>
  </si>
  <si>
    <t>PEREIRA MAXI</t>
  </si>
  <si>
    <t>ALCENAT</t>
  </si>
  <si>
    <t>DUARTE</t>
  </si>
  <si>
    <t>BECKERMANN</t>
  </si>
  <si>
    <t>BEDOYA</t>
  </si>
  <si>
    <t>PULISIC</t>
  </si>
  <si>
    <t>NOBOA</t>
  </si>
  <si>
    <t>JONES</t>
  </si>
  <si>
    <t>AREVALO RIOS</t>
  </si>
  <si>
    <t>BOLANOS</t>
  </si>
  <si>
    <t>MORENO M.</t>
  </si>
  <si>
    <t>LAVEZZI</t>
  </si>
  <si>
    <t>B. WOOD</t>
  </si>
  <si>
    <t>ORELLANA</t>
  </si>
  <si>
    <t>PERALTA</t>
  </si>
  <si>
    <t>PINILLA</t>
  </si>
  <si>
    <t>MERCADO</t>
  </si>
  <si>
    <t>PEREIRA ALVARO</t>
  </si>
  <si>
    <t>ROJO</t>
  </si>
  <si>
    <t>FILIPE LUIS</t>
  </si>
  <si>
    <t>OTAMENDI</t>
  </si>
  <si>
    <t>GAMBOA</t>
  </si>
  <si>
    <t>MURILLO</t>
  </si>
  <si>
    <t>OROZCO</t>
  </si>
  <si>
    <t>VIDAL</t>
  </si>
  <si>
    <t>JAMES RODRIGUEZ</t>
  </si>
  <si>
    <t>CUADRADO</t>
  </si>
  <si>
    <t>BANEGA</t>
  </si>
  <si>
    <t>LAMELA</t>
  </si>
  <si>
    <t>DI MARIA</t>
  </si>
  <si>
    <t>LODEIRO</t>
  </si>
  <si>
    <t>ARANGUIZ</t>
  </si>
  <si>
    <t>RINCON</t>
  </si>
  <si>
    <t>AQUINO</t>
  </si>
  <si>
    <t>MESSI</t>
  </si>
  <si>
    <t>SANCHEZ ALEXIS</t>
  </si>
  <si>
    <t>HERNANDEZ CHICARITO</t>
  </si>
  <si>
    <t>RONDON</t>
  </si>
  <si>
    <t>VARGAS EDU</t>
  </si>
  <si>
    <t>SABORIO</t>
  </si>
  <si>
    <t>DERLIS GONZALEZ</t>
  </si>
  <si>
    <t>VALDEZ HAEDO</t>
  </si>
  <si>
    <t>ACOSTA</t>
  </si>
  <si>
    <t>BEJERANO M.</t>
  </si>
  <si>
    <t>MATARRITA</t>
  </si>
  <si>
    <t>BROOKS</t>
  </si>
  <si>
    <t>MARQUEZ</t>
  </si>
  <si>
    <t>A. VALENCIA</t>
  </si>
  <si>
    <t>RAMIREZ</t>
  </si>
  <si>
    <t>CARDONA</t>
  </si>
  <si>
    <t>VECINO</t>
  </si>
  <si>
    <t>ZUSI</t>
  </si>
  <si>
    <t>SUAREZ</t>
  </si>
  <si>
    <t>ITURBE</t>
  </si>
  <si>
    <t>ZARDES</t>
  </si>
  <si>
    <t>SANABRIA</t>
  </si>
  <si>
    <t>SANCHEZ C. (URU)</t>
  </si>
  <si>
    <t>C. SANCHEZ (COL)</t>
  </si>
  <si>
    <t>FERNANDEZ A. (ARG)</t>
  </si>
  <si>
    <t>DIAZ F. (COL)</t>
  </si>
  <si>
    <t>VALDEZ B. (PAR)</t>
  </si>
  <si>
    <t>REYES D. (MEX)</t>
  </si>
  <si>
    <t>PAREDES (ECU)</t>
  </si>
  <si>
    <t>PIRIS R. (PAR)</t>
  </si>
  <si>
    <t>CORONA J.</t>
  </si>
  <si>
    <t>G. GOMEZ (PAN)</t>
  </si>
  <si>
    <t>AGUILAR P. (MEX)</t>
  </si>
  <si>
    <t>DIAZ M. (CIL)</t>
  </si>
  <si>
    <t>RODRIGUEZ A. (PER)</t>
  </si>
  <si>
    <t>GUTIERREZ L.A. (BOL)</t>
  </si>
  <si>
    <t>ROMERO O. (PAR)</t>
  </si>
  <si>
    <t>MARTINEZ R. (COL)</t>
  </si>
  <si>
    <t>MARTINEZ J. (VEN)</t>
  </si>
  <si>
    <t>sv</t>
  </si>
  <si>
    <t>CAMPBELL j.</t>
  </si>
  <si>
    <t>YEDLIN</t>
  </si>
  <si>
    <t>HERNANDEZ A. (URU)</t>
  </si>
  <si>
    <t>AUSTIN (GIA)</t>
  </si>
  <si>
    <t>B. RUIZ (C.RIC)</t>
  </si>
  <si>
    <t>B. PEREZ (PAN)</t>
  </si>
  <si>
    <t>ACHILIER (ECU)</t>
  </si>
  <si>
    <t>VELAZQUEZ (VEN)</t>
  </si>
  <si>
    <t>SAUCEDO (BOL)</t>
  </si>
  <si>
    <t>BARNES (GIA)</t>
  </si>
  <si>
    <t>LEZCANO (PAR)</t>
  </si>
  <si>
    <t>BENAVENTE (PER)</t>
  </si>
  <si>
    <t>RUIDIAZ (PER)</t>
  </si>
  <si>
    <t>DUK (BOL)</t>
  </si>
  <si>
    <t>DAWKINS (GIA)</t>
  </si>
  <si>
    <t>YOTUN (PER)</t>
  </si>
  <si>
    <t>GUERRIER (HAI)</t>
  </si>
  <si>
    <t>DUENAS (MEX)</t>
  </si>
  <si>
    <t>TEJADA (PAN)</t>
  </si>
  <si>
    <t>LAWRENCE(GIA)</t>
  </si>
  <si>
    <t>LAYUN (MEX)</t>
  </si>
  <si>
    <t>MENA (CIL)</t>
  </si>
  <si>
    <t>COOPER (PAN)</t>
  </si>
  <si>
    <t>BELFORT (HAI)</t>
  </si>
  <si>
    <t>BALBUENA (PAR)</t>
  </si>
  <si>
    <t>CUEVA (PER)</t>
  </si>
  <si>
    <t>LARREA (ECU)</t>
  </si>
  <si>
    <t>MACHADO (PAN)</t>
  </si>
  <si>
    <t>ROLAN (URU)</t>
  </si>
  <si>
    <t>AYOVI J.</t>
  </si>
  <si>
    <t>SEIJAS (VEN)</t>
  </si>
  <si>
    <t>P. DA SILVA (PAR)</t>
  </si>
  <si>
    <t>ORTIZ (PAR)</t>
  </si>
  <si>
    <t>MOLINA (MEX)</t>
  </si>
  <si>
    <t>Y. CORONA (MEX)</t>
  </si>
  <si>
    <t>Banega</t>
  </si>
  <si>
    <t>Raul Jimenez (x2)</t>
  </si>
  <si>
    <t>Guerra</t>
  </si>
  <si>
    <t>EVRIBADI</t>
  </si>
  <si>
    <t>F. JHONSON</t>
  </si>
  <si>
    <t>C. SANCHEZ</t>
  </si>
  <si>
    <t>J. MARTINEZ</t>
  </si>
  <si>
    <t>WONDOLOWSKY</t>
  </si>
  <si>
    <t>Miranda</t>
  </si>
  <si>
    <t>Zapata</t>
  </si>
  <si>
    <t>A. Gonzalez</t>
  </si>
  <si>
    <t>Fernandez</t>
  </si>
  <si>
    <t>Jonas</t>
  </si>
  <si>
    <t>Layun</t>
  </si>
  <si>
    <t>Mena</t>
  </si>
  <si>
    <t>Sanchez</t>
  </si>
  <si>
    <t>Isla</t>
  </si>
  <si>
    <t>Mercado</t>
  </si>
  <si>
    <t>Ayovi W.</t>
  </si>
  <si>
    <t>Antonio Valencia</t>
  </si>
  <si>
    <t>Lucas Moura</t>
  </si>
  <si>
    <t>Aquino</t>
  </si>
  <si>
    <t>Renato Augusto</t>
  </si>
  <si>
    <t>Gabriel</t>
  </si>
  <si>
    <t>Y. Corona</t>
  </si>
  <si>
    <t>James Rodriguez</t>
  </si>
  <si>
    <t>Lodeiro</t>
  </si>
  <si>
    <t>Zardes</t>
  </si>
  <si>
    <t>Rondon</t>
  </si>
  <si>
    <t>Murillo</t>
  </si>
  <si>
    <t>Aguilar</t>
  </si>
  <si>
    <t>Lamela</t>
  </si>
  <si>
    <t>Ramirez</t>
  </si>
  <si>
    <t>Molina</t>
  </si>
  <si>
    <t>Hulk</t>
  </si>
  <si>
    <t>Suarez</t>
  </si>
  <si>
    <t>Vargas</t>
  </si>
  <si>
    <t>Fabinho</t>
  </si>
  <si>
    <t>Araguniz</t>
  </si>
  <si>
    <t xml:space="preserve">MESSICO </t>
  </si>
  <si>
    <t xml:space="preserve">ROJO </t>
  </si>
  <si>
    <t>F.LUIS</t>
  </si>
  <si>
    <t xml:space="preserve">MARQUEZ </t>
  </si>
  <si>
    <t xml:space="preserve">DI MARIA </t>
  </si>
  <si>
    <t xml:space="preserve">CUADRADO </t>
  </si>
  <si>
    <t xml:space="preserve">HERNANDEZ CHICHARITO </t>
  </si>
  <si>
    <t xml:space="preserve">ITURBE </t>
  </si>
  <si>
    <t>ARAUJO</t>
  </si>
  <si>
    <t xml:space="preserve">YEDLIN </t>
  </si>
  <si>
    <t xml:space="preserve">ZUSI </t>
  </si>
  <si>
    <t xml:space="preserve">DUENAS </t>
  </si>
  <si>
    <t>GUERRIER</t>
  </si>
  <si>
    <t>Otamendi</t>
  </si>
  <si>
    <t>Medel</t>
  </si>
  <si>
    <t>Reyes</t>
  </si>
  <si>
    <t>Vidal</t>
  </si>
  <si>
    <t>Casemiro</t>
  </si>
  <si>
    <t>Messi</t>
  </si>
  <si>
    <t>Corona</t>
  </si>
  <si>
    <t>Rincon</t>
  </si>
  <si>
    <t>BEDOJA</t>
  </si>
  <si>
    <t>BESLER</t>
  </si>
  <si>
    <t>KRANEVITTER</t>
  </si>
  <si>
    <t>WOODS</t>
  </si>
  <si>
    <t>Bolanos M. (ECU)</t>
  </si>
  <si>
    <t>BORGES (C. RICA)</t>
  </si>
  <si>
    <t>RUIZ (C.RICA)</t>
  </si>
  <si>
    <t>DUARTE Óscar (C.RICA)</t>
  </si>
  <si>
    <t>Matarrita (C.RIC)</t>
  </si>
  <si>
    <t>Campbell (C.RIC)</t>
  </si>
  <si>
    <t>Acosta (C.RIC)</t>
  </si>
  <si>
    <t>Gamboa (C.RIC)</t>
  </si>
  <si>
    <t>SABORIO  (C.RIC)</t>
  </si>
  <si>
    <t>Bolanos C. (C.RIC)</t>
  </si>
  <si>
    <t>Diaz (CIL)</t>
  </si>
  <si>
    <t>Diaz (COL)</t>
  </si>
  <si>
    <t>Valdez (PAR)</t>
  </si>
  <si>
    <t>Lezcano (par)</t>
  </si>
  <si>
    <t>Valdez B. (par)</t>
  </si>
  <si>
    <t>Sanabria (par)</t>
  </si>
  <si>
    <t>P. Da Silva (par)</t>
  </si>
  <si>
    <t>Derlis Gonzalez (par)</t>
  </si>
  <si>
    <t>HERNANDEZ  ABEL</t>
  </si>
  <si>
    <t>ROMERO (par)</t>
  </si>
  <si>
    <t>Belfort (hai)</t>
  </si>
  <si>
    <t>ALCENAT (hai)</t>
  </si>
  <si>
    <t>Tapia (per)</t>
  </si>
  <si>
    <t>ACHILLIER (ecu)</t>
  </si>
  <si>
    <t>NOBOA (ecu)</t>
  </si>
  <si>
    <t>E. VALENCIA (ecu)</t>
  </si>
  <si>
    <t>ERAZO Frickson (ecu)</t>
  </si>
  <si>
    <t>MONTERO Jefferson (ecu)</t>
  </si>
  <si>
    <t>CUEVA Cristian (per)</t>
  </si>
  <si>
    <t>Paredes (ecu)</t>
  </si>
  <si>
    <t>Larrea (ecu)</t>
  </si>
  <si>
    <t>Benavente (per)</t>
  </si>
  <si>
    <t>Ruidiaz (per)</t>
  </si>
  <si>
    <t>Yotun (per)</t>
  </si>
  <si>
    <t>Ayovi (ecu)</t>
  </si>
  <si>
    <t>Barnes (gia)</t>
  </si>
  <si>
    <t>Tejada (pan)</t>
  </si>
  <si>
    <t>LAWRANCE (gia)</t>
  </si>
  <si>
    <t>G. Gomez (pan)</t>
  </si>
  <si>
    <t>SEIJAS  (ven)</t>
  </si>
  <si>
    <t>Velazquez (ven)</t>
  </si>
  <si>
    <t>Saucedo (bol)</t>
  </si>
  <si>
    <t>Cooper (pan)</t>
  </si>
  <si>
    <t>Sanchez c. (uru)</t>
  </si>
  <si>
    <t>B. PEREZ (pan)</t>
  </si>
  <si>
    <t>Piris R. (par)</t>
  </si>
  <si>
    <t>Duk (bol)</t>
  </si>
  <si>
    <t>Pereira A.</t>
  </si>
  <si>
    <t>BEJERANO MARVIN (bol)</t>
  </si>
  <si>
    <t>dani alves (x2)</t>
  </si>
  <si>
    <t>ASSIST</t>
  </si>
  <si>
    <t>elias</t>
  </si>
  <si>
    <t>jonas</t>
  </si>
  <si>
    <t>cardona</t>
  </si>
  <si>
    <t>a. valencia</t>
  </si>
  <si>
    <t>montero</t>
  </si>
  <si>
    <t>herrera h.</t>
  </si>
  <si>
    <t>corona j.</t>
  </si>
  <si>
    <t>guerrero</t>
  </si>
  <si>
    <t>dempsey</t>
  </si>
  <si>
    <t>rojo</t>
  </si>
  <si>
    <t>pinilla</t>
  </si>
  <si>
    <t>Usa</t>
  </si>
  <si>
    <t>Godin</t>
  </si>
  <si>
    <t>Marquinhos</t>
  </si>
  <si>
    <t>Bradley</t>
  </si>
  <si>
    <t>Bedoya</t>
  </si>
  <si>
    <t>Guardado</t>
  </si>
  <si>
    <t>Bacca</t>
  </si>
  <si>
    <t>E.Valencia</t>
  </si>
  <si>
    <t>Wood</t>
  </si>
  <si>
    <t>Funes Mori</t>
  </si>
  <si>
    <t>Lucas Lima</t>
  </si>
  <si>
    <t>Kranevitter</t>
  </si>
  <si>
    <t>Guerrero</t>
  </si>
  <si>
    <t>Jara</t>
  </si>
  <si>
    <t>F. Jhonson</t>
  </si>
  <si>
    <t>Vizcarrondo</t>
  </si>
  <si>
    <t>Dani Alves</t>
  </si>
  <si>
    <t>Mascherano</t>
  </si>
  <si>
    <t>Herrera</t>
  </si>
  <si>
    <t>Coutinho</t>
  </si>
  <si>
    <t>Lavezzi</t>
  </si>
  <si>
    <t>Cavani</t>
  </si>
  <si>
    <t>Dempsey</t>
  </si>
  <si>
    <t>Peralta O.</t>
  </si>
  <si>
    <t>Morgan</t>
  </si>
  <si>
    <t>Roncaglia</t>
  </si>
  <si>
    <t>Alcenat</t>
  </si>
  <si>
    <t>Pastore</t>
  </si>
  <si>
    <t>C. Sanchez</t>
  </si>
  <si>
    <t>Austin</t>
  </si>
  <si>
    <t>Wondolowsky</t>
  </si>
  <si>
    <t>Martinez J.</t>
  </si>
  <si>
    <t>Lezcano</t>
  </si>
  <si>
    <t>HERNANDEZ CHICHARITO</t>
  </si>
  <si>
    <t>HERNANDEZ ABEL</t>
  </si>
  <si>
    <t>Vecino</t>
  </si>
  <si>
    <t>PEREIRA Max</t>
  </si>
  <si>
    <t>BALBUENA</t>
  </si>
  <si>
    <t>Brooks</t>
  </si>
  <si>
    <t>Derlis Gonzalez</t>
  </si>
  <si>
    <t>Rolan</t>
  </si>
  <si>
    <t>G. Gomez (PAN)</t>
  </si>
  <si>
    <t>Paredes (ECU)</t>
  </si>
  <si>
    <t>Larrea (ECU)</t>
  </si>
  <si>
    <t>Corona j.</t>
  </si>
  <si>
    <t>Valdés b. (par)</t>
  </si>
  <si>
    <t>Reyes D. (MEX)</t>
  </si>
  <si>
    <t>Matarrita (c.RICA)</t>
  </si>
  <si>
    <t>Piris R.</t>
  </si>
  <si>
    <t>Benavente (PER)</t>
  </si>
  <si>
    <t>Ruidiaz (PER)</t>
  </si>
  <si>
    <t>Duk (BOL)</t>
  </si>
  <si>
    <t>Dawkins (GIA)</t>
  </si>
  <si>
    <t>MORENO Marlos (COL)</t>
  </si>
  <si>
    <t>Aguilar (MEX)</t>
  </si>
  <si>
    <t>Molina J. (MEX)</t>
  </si>
  <si>
    <t>Vargas E.</t>
  </si>
  <si>
    <t>Fabinho (BRA)</t>
  </si>
  <si>
    <t>Layun  (MEX)</t>
  </si>
  <si>
    <t>Sanchez C. (URU)</t>
  </si>
  <si>
    <t>Gonzalez a. (URU)</t>
  </si>
  <si>
    <t>Fernandez A. (ARG)</t>
  </si>
  <si>
    <t>Velazquez (VEN)</t>
  </si>
  <si>
    <t>Cooper (PAN)</t>
  </si>
  <si>
    <t>Saucedo (BOL)</t>
  </si>
  <si>
    <t>Tapia (PER)</t>
  </si>
  <si>
    <t>Barnes (GIA)</t>
  </si>
  <si>
    <t>Belfort (HAI)</t>
  </si>
  <si>
    <t>Tejada (PAN)</t>
  </si>
  <si>
    <t>H.Moreno (MEX)</t>
  </si>
  <si>
    <t>Noboa (ECU)</t>
  </si>
  <si>
    <t>Borges (C.RIC)</t>
  </si>
  <si>
    <t>Rosales (VEN)</t>
  </si>
  <si>
    <t>Lawrence (GIA)</t>
  </si>
  <si>
    <t>Ruiz B. (C. RIC)</t>
  </si>
  <si>
    <t>Perez B. (PAN)</t>
  </si>
  <si>
    <t>ARAUJO (MEX)</t>
  </si>
  <si>
    <t>UMANA (C.RIC)</t>
  </si>
  <si>
    <t>BEJERANO M. (BOL)</t>
  </si>
  <si>
    <t>SABORIO (C.RIC)</t>
  </si>
  <si>
    <t>Ayovi W. (ECU)</t>
  </si>
  <si>
    <t>Sanchez A. (CIL)</t>
  </si>
  <si>
    <t>lavezzi</t>
  </si>
  <si>
    <t>g. gomez</t>
  </si>
  <si>
    <t>e. vargas</t>
  </si>
  <si>
    <t>cuadrado</t>
  </si>
  <si>
    <t>r. martinez</t>
  </si>
  <si>
    <t>e. valencia (x2)</t>
  </si>
  <si>
    <t>lodeiro</t>
  </si>
  <si>
    <t>zardses</t>
  </si>
  <si>
    <t>H.Moreno</t>
  </si>
  <si>
    <t>Marquez</t>
  </si>
  <si>
    <t>Cuadrado</t>
  </si>
  <si>
    <t>Velazquez</t>
  </si>
  <si>
    <t>Feltscher</t>
  </si>
  <si>
    <t>Noboa</t>
  </si>
  <si>
    <t>Bolanos</t>
  </si>
  <si>
    <t>Rojo</t>
  </si>
  <si>
    <t>Di Maria</t>
  </si>
  <si>
    <t>Gaitan</t>
  </si>
  <si>
    <t>Torres</t>
  </si>
  <si>
    <t>Peralta</t>
  </si>
  <si>
    <t>Paredes</t>
  </si>
  <si>
    <t>Zusi</t>
  </si>
  <si>
    <t>J Martinez</t>
  </si>
  <si>
    <t>R Martinez</t>
  </si>
  <si>
    <t>Aranguiz</t>
  </si>
  <si>
    <t>Marlos Moreno</t>
  </si>
  <si>
    <t>ERAZO</t>
  </si>
  <si>
    <t>gaitan</t>
  </si>
  <si>
    <t>messi (x2)</t>
  </si>
  <si>
    <t>Valencia A.</t>
  </si>
  <si>
    <t>Diaz F.</t>
  </si>
  <si>
    <t>vidal (x2)</t>
  </si>
  <si>
    <t>sanchez</t>
  </si>
  <si>
    <t>Rodriguez (PER)</t>
  </si>
  <si>
    <t>Ayovi J.</t>
  </si>
  <si>
    <t>jones</t>
  </si>
  <si>
    <t>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</si>
</sst>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sz val="16"/>
      <color rgb="FF444444"/>
      <name val="Arial"/>
      <family val="2"/>
      <charset val="1"/>
    </font>
    <font>
      <sz val="12"/>
      <color rgb="FF4F81BD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3.2"/>
      <color rgb="FF4F81BD"/>
      <name val="Calibri"/>
      <family val="2"/>
    </font>
    <font>
      <sz val="10"/>
      <color rgb="FF000000"/>
      <name val="Calibri"/>
      <family val="2"/>
    </font>
    <font>
      <sz val="13.2"/>
      <color rgb="FF4F81BD"/>
      <name val="Calibri"/>
      <family val="2"/>
    </font>
    <font>
      <sz val="13.2"/>
      <color rgb="FF000000"/>
      <name val="Calibri"/>
      <family val="2"/>
    </font>
    <font>
      <u/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  <fill>
      <patternFill patternType="solid">
        <fgColor rgb="FFDCE6F2"/>
        <bgColor rgb="FFEEECE1"/>
      </patternFill>
    </fill>
    <fill>
      <patternFill patternType="solid">
        <fgColor rgb="FFFDEADA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CE1"/>
      </patternFill>
    </fill>
    <fill>
      <patternFill patternType="solid">
        <fgColor rgb="FFF79646"/>
        <bgColor rgb="FFFF8080"/>
      </patternFill>
    </fill>
    <fill>
      <patternFill patternType="solid">
        <fgColor rgb="FFEEECE1"/>
        <bgColor rgb="FFFDEADA"/>
      </patternFill>
    </fill>
    <fill>
      <patternFill patternType="solid">
        <fgColor rgb="FF92D050"/>
        <bgColor rgb="FFC0C0C0"/>
      </patternFill>
    </fill>
    <fill>
      <patternFill patternType="solid">
        <fgColor rgb="FF4F81BD"/>
        <bgColor rgb="FF808080"/>
      </patternFill>
    </fill>
    <fill>
      <patternFill patternType="solid">
        <fgColor rgb="FFFFFF99"/>
        <bgColor rgb="FFFDEADA"/>
      </patternFill>
    </fill>
    <fill>
      <patternFill patternType="solid">
        <fgColor rgb="FFCCFFFF"/>
        <bgColor rgb="FFDCE6F2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5">
    <xf numFmtId="0" fontId="0" fillId="0" borderId="0"/>
    <xf numFmtId="0" fontId="1" fillId="0" borderId="0"/>
    <xf numFmtId="0" fontId="14" fillId="0" borderId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95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2" xfId="0" applyBorder="1"/>
    <xf numFmtId="0" fontId="0" fillId="3" borderId="4" xfId="0" applyFill="1" applyBorder="1"/>
    <xf numFmtId="0" fontId="0" fillId="4" borderId="0" xfId="0" applyFill="1"/>
    <xf numFmtId="0" fontId="5" fillId="0" borderId="0" xfId="0" applyFont="1"/>
    <xf numFmtId="0" fontId="0" fillId="3" borderId="6" xfId="0" applyFill="1" applyBorder="1"/>
    <xf numFmtId="0" fontId="0" fillId="0" borderId="0" xfId="0" applyBorder="1"/>
    <xf numFmtId="0" fontId="0" fillId="0" borderId="0" xfId="0" applyAlignment="1"/>
    <xf numFmtId="0" fontId="0" fillId="0" borderId="7" xfId="0" applyBorder="1"/>
    <xf numFmtId="0" fontId="0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9" xfId="0" applyFont="1" applyBorder="1"/>
    <xf numFmtId="0" fontId="0" fillId="0" borderId="6" xfId="0" applyBorder="1"/>
    <xf numFmtId="0" fontId="4" fillId="0" borderId="0" xfId="0" applyFont="1" applyBorder="1"/>
    <xf numFmtId="0" fontId="0" fillId="0" borderId="0" xfId="0" applyFont="1" applyBorder="1"/>
    <xf numFmtId="0" fontId="0" fillId="0" borderId="10" xfId="0" applyBorder="1"/>
    <xf numFmtId="0" fontId="0" fillId="0" borderId="11" xfId="0" applyBorder="1"/>
    <xf numFmtId="0" fontId="6" fillId="0" borderId="10" xfId="0" applyFont="1" applyBorder="1" applyAlignment="1"/>
    <xf numFmtId="0" fontId="6" fillId="0" borderId="0" xfId="0" applyFont="1" applyBorder="1" applyAlignment="1"/>
    <xf numFmtId="0" fontId="4" fillId="0" borderId="7" xfId="0" applyFont="1" applyBorder="1" applyAlignment="1">
      <alignment horizontal="center"/>
    </xf>
    <xf numFmtId="0" fontId="0" fillId="0" borderId="12" xfId="0" applyBorder="1"/>
    <xf numFmtId="0" fontId="0" fillId="0" borderId="5" xfId="0" applyBorder="1"/>
    <xf numFmtId="0" fontId="4" fillId="0" borderId="0" xfId="0" applyFont="1" applyBorder="1" applyAlignment="1">
      <alignment horizontal="center"/>
    </xf>
    <xf numFmtId="0" fontId="7" fillId="5" borderId="0" xfId="0" applyFont="1" applyFill="1"/>
    <xf numFmtId="0" fontId="4" fillId="5" borderId="7" xfId="0" applyFont="1" applyFill="1" applyBorder="1"/>
    <xf numFmtId="0" fontId="0" fillId="0" borderId="7" xfId="0" applyBorder="1" applyAlignment="1">
      <alignment horizontal="center"/>
    </xf>
    <xf numFmtId="0" fontId="9" fillId="7" borderId="13" xfId="0" applyFont="1" applyFill="1" applyBorder="1"/>
    <xf numFmtId="0" fontId="10" fillId="0" borderId="13" xfId="0" applyFont="1" applyBorder="1" applyAlignment="1">
      <alignment horizontal="right"/>
    </xf>
    <xf numFmtId="0" fontId="11" fillId="0" borderId="0" xfId="0" applyFont="1"/>
    <xf numFmtId="0" fontId="0" fillId="8" borderId="1" xfId="0" applyFill="1" applyBorder="1"/>
    <xf numFmtId="0" fontId="0" fillId="0" borderId="1" xfId="0" applyBorder="1" applyAlignment="1">
      <alignment horizontal="right"/>
    </xf>
    <xf numFmtId="0" fontId="0" fillId="8" borderId="1" xfId="0" applyFont="1" applyFill="1" applyBorder="1"/>
    <xf numFmtId="0" fontId="0" fillId="0" borderId="1" xfId="0" applyFont="1" applyBorder="1" applyAlignment="1">
      <alignment horizontal="right"/>
    </xf>
    <xf numFmtId="0" fontId="0" fillId="8" borderId="13" xfId="0" applyFill="1" applyBorder="1"/>
    <xf numFmtId="0" fontId="0" fillId="0" borderId="13" xfId="0" applyBorder="1" applyAlignment="1">
      <alignment horizontal="right"/>
    </xf>
    <xf numFmtId="0" fontId="0" fillId="9" borderId="13" xfId="0" applyFont="1" applyFill="1" applyBorder="1"/>
    <xf numFmtId="0" fontId="0" fillId="8" borderId="13" xfId="0" applyFont="1" applyFill="1" applyBorder="1"/>
    <xf numFmtId="0" fontId="0" fillId="0" borderId="13" xfId="0" applyFont="1" applyBorder="1" applyAlignment="1">
      <alignment horizontal="right"/>
    </xf>
    <xf numFmtId="0" fontId="0" fillId="8" borderId="9" xfId="0" applyFill="1" applyBorder="1"/>
    <xf numFmtId="0" fontId="9" fillId="7" borderId="9" xfId="0" applyFont="1" applyFill="1" applyBorder="1"/>
    <xf numFmtId="0" fontId="0" fillId="8" borderId="9" xfId="0" applyFont="1" applyFill="1" applyBorder="1"/>
    <xf numFmtId="0" fontId="0" fillId="10" borderId="7" xfId="0" applyFill="1" applyBorder="1" applyAlignment="1">
      <alignment horizontal="center"/>
    </xf>
    <xf numFmtId="0" fontId="0" fillId="8" borderId="0" xfId="0" applyFill="1"/>
    <xf numFmtId="0" fontId="4" fillId="0" borderId="1" xfId="0" applyFont="1" applyBorder="1"/>
    <xf numFmtId="0" fontId="4" fillId="0" borderId="7" xfId="0" applyFont="1" applyBorder="1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0" fillId="0" borderId="0" xfId="0" applyBorder="1" applyAlignment="1">
      <alignment horizontal="right"/>
    </xf>
    <xf numFmtId="0" fontId="0" fillId="0" borderId="13" xfId="0" applyFont="1" applyBorder="1"/>
    <xf numFmtId="0" fontId="0" fillId="0" borderId="9" xfId="0" applyBorder="1" applyAlignment="1">
      <alignment horizontal="right"/>
    </xf>
    <xf numFmtId="0" fontId="10" fillId="0" borderId="9" xfId="0" applyFont="1" applyBorder="1" applyAlignment="1">
      <alignment horizontal="right"/>
    </xf>
    <xf numFmtId="0" fontId="0" fillId="8" borderId="0" xfId="0" applyFont="1" applyFill="1"/>
    <xf numFmtId="0" fontId="0" fillId="8" borderId="10" xfId="0" applyFill="1" applyBorder="1"/>
    <xf numFmtId="0" fontId="0" fillId="8" borderId="10" xfId="0" applyFont="1" applyFill="1" applyBorder="1"/>
    <xf numFmtId="0" fontId="0" fillId="0" borderId="9" xfId="0" applyFont="1" applyBorder="1" applyAlignment="1">
      <alignment horizontal="right"/>
    </xf>
    <xf numFmtId="0" fontId="0" fillId="8" borderId="14" xfId="0" applyFill="1" applyBorder="1"/>
    <xf numFmtId="0" fontId="0" fillId="8" borderId="3" xfId="0" applyFill="1" applyBorder="1"/>
    <xf numFmtId="0" fontId="0" fillId="10" borderId="9" xfId="0" applyFill="1" applyBorder="1" applyAlignment="1">
      <alignment horizontal="center"/>
    </xf>
    <xf numFmtId="0" fontId="8" fillId="6" borderId="12" xfId="0" applyFont="1" applyFill="1" applyBorder="1" applyAlignment="1"/>
    <xf numFmtId="0" fontId="8" fillId="6" borderId="15" xfId="0" applyFont="1" applyFill="1" applyBorder="1" applyAlignment="1"/>
    <xf numFmtId="0" fontId="8" fillId="6" borderId="15" xfId="0" applyFont="1" applyFill="1" applyBorder="1" applyAlignment="1">
      <alignment horizontal="center"/>
    </xf>
    <xf numFmtId="0" fontId="8" fillId="6" borderId="8" xfId="0" applyFont="1" applyFill="1" applyBorder="1" applyAlignment="1"/>
    <xf numFmtId="0" fontId="1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Border="1" applyAlignment="1" applyProtection="1">
      <alignment horizontal="center" vertical="top"/>
      <protection locked="0"/>
    </xf>
    <xf numFmtId="0" fontId="13" fillId="0" borderId="0" xfId="0" applyFont="1"/>
    <xf numFmtId="0" fontId="13" fillId="12" borderId="7" xfId="0" applyFont="1" applyFill="1" applyBorder="1" applyAlignment="1">
      <alignment horizontal="center"/>
    </xf>
    <xf numFmtId="0" fontId="15" fillId="0" borderId="13" xfId="0" applyFont="1" applyBorder="1" applyAlignment="1">
      <alignment horizontal="right"/>
    </xf>
    <xf numFmtId="0" fontId="16" fillId="0" borderId="9" xfId="0" applyFont="1" applyBorder="1" applyAlignment="1">
      <alignment horizontal="right"/>
    </xf>
    <xf numFmtId="0" fontId="0" fillId="0" borderId="9" xfId="0" quotePrefix="1" applyBorder="1"/>
    <xf numFmtId="0" fontId="17" fillId="0" borderId="0" xfId="0" applyFont="1"/>
    <xf numFmtId="0" fontId="0" fillId="0" borderId="0" xfId="0" applyFill="1" applyBorder="1"/>
    <xf numFmtId="0" fontId="18" fillId="0" borderId="16" xfId="0" applyFont="1" applyBorder="1" applyAlignment="1">
      <alignment horizontal="center"/>
    </xf>
    <xf numFmtId="0" fontId="19" fillId="0" borderId="16" xfId="0" applyFont="1" applyBorder="1" applyAlignment="1">
      <alignment wrapText="1"/>
    </xf>
    <xf numFmtId="0" fontId="20" fillId="0" borderId="16" xfId="0" applyFont="1" applyBorder="1" applyAlignment="1">
      <alignment horizont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20" fillId="0" borderId="16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top"/>
    </xf>
    <xf numFmtId="0" fontId="22" fillId="0" borderId="0" xfId="0" applyFont="1"/>
    <xf numFmtId="0" fontId="22" fillId="0" borderId="13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13" fillId="11" borderId="7" xfId="0" applyFont="1" applyFill="1" applyBorder="1" applyAlignment="1"/>
  </cellXfs>
  <cellStyles count="45"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Normale" xfId="0" builtinId="0"/>
    <cellStyle name="Normale 2" xfId="2"/>
    <cellStyle name="Testo descrittivo" xfId="1" builtinId="53" customBuiltin="1"/>
  </cellStyles>
  <dxfs count="4"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79646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625680</xdr:colOff>
      <xdr:row>55</xdr:row>
      <xdr:rowOff>58320</xdr:rowOff>
    </xdr:from>
    <xdr:to>
      <xdr:col>9</xdr:col>
      <xdr:colOff>1100392</xdr:colOff>
      <xdr:row>58</xdr:row>
      <xdr:rowOff>12240</xdr:rowOff>
    </xdr:to>
    <xdr:pic>
      <xdr:nvPicPr>
        <xdr:cNvPr id="2" name="Immagine 2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7623720" y="10716480"/>
          <a:ext cx="3499560" cy="52560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rietario/Downloads/copaamerica_20161%20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SEMIFINALE"/>
      <sheetName val="FINALE"/>
      <sheetName val="LISTA_GIOCATORI"/>
      <sheetName val="interfogat"/>
      <sheetName val="as tronzi"/>
      <sheetName val="cska scina"/>
      <sheetName val="scarsenal"/>
      <sheetName val="evribatti"/>
      <sheetName val="selecao pappianaos wr 2005"/>
      <sheetName val="mc town"/>
      <sheetName val="skiacciak mosca"/>
    </sheetNames>
    <sheetDataSet>
      <sheetData sheetId="0">
        <row r="2">
          <cell r="J2" t="str">
            <v>EVRIBADI</v>
          </cell>
          <cell r="K2" t="str">
            <v>CSKA SCINA</v>
          </cell>
        </row>
        <row r="3">
          <cell r="J3" t="str">
            <v>SCARSENAL</v>
          </cell>
          <cell r="K3" t="str">
            <v>INTERFOGAT</v>
          </cell>
        </row>
        <row r="28">
          <cell r="J28" t="str">
            <v>SKIACCIAK MOSCA</v>
          </cell>
          <cell r="K28" t="str">
            <v>MC TOWN</v>
          </cell>
        </row>
        <row r="29">
          <cell r="J29" t="str">
            <v>SELECAO PAPPIANAOS</v>
          </cell>
          <cell r="K29" t="str">
            <v>AS TRONZI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topLeftCell="A22" zoomScale="80" zoomScaleNormal="80" zoomScalePageLayoutView="80" workbookViewId="0">
      <selection activeCell="K56" sqref="K56"/>
    </sheetView>
  </sheetViews>
  <sheetFormatPr baseColWidth="10" defaultColWidth="8.83203125" defaultRowHeight="14" x14ac:dyDescent="0"/>
  <cols>
    <col min="1" max="1" width="21.5" bestFit="1" customWidth="1"/>
    <col min="10" max="11" width="21.5" bestFit="1" customWidth="1"/>
    <col min="14" max="16" width="0" hidden="1"/>
  </cols>
  <sheetData>
    <row r="1" spans="1:18" ht="18">
      <c r="A1" s="1" t="s">
        <v>0</v>
      </c>
      <c r="D1" s="90" t="s">
        <v>1</v>
      </c>
      <c r="E1" s="90"/>
      <c r="F1" s="90"/>
      <c r="J1" s="2" t="s">
        <v>2</v>
      </c>
      <c r="R1" s="3"/>
    </row>
    <row r="2" spans="1:18">
      <c r="D2" s="91" t="s">
        <v>27</v>
      </c>
      <c r="E2" s="91"/>
      <c r="F2" s="4">
        <v>236.5</v>
      </c>
      <c r="J2" t="str">
        <f>A5</f>
        <v>EVRIBADI MC</v>
      </c>
      <c r="K2" t="str">
        <f>A6</f>
        <v>CSKA SCINA</v>
      </c>
      <c r="L2" s="5">
        <f>IF('1° GIORNATA'!$B$17=0,"",'1° GIORNATA'!B5)</f>
        <v>1</v>
      </c>
      <c r="M2" s="5">
        <f>IF('1° GIORNATA'!$D$17=0,"",'1° GIORNATA'!$D$5)</f>
        <v>1</v>
      </c>
      <c r="O2">
        <f>IF(L2="",0,IF(L2&gt;M2,3,IF(L2=M2,1,0)))</f>
        <v>1</v>
      </c>
      <c r="P2">
        <f>IF(M2="",0,IF(M2&gt;L2,3,IF(M2=L2,1,0)))</f>
        <v>1</v>
      </c>
      <c r="R2" s="3"/>
    </row>
    <row r="3" spans="1:18" ht="15">
      <c r="A3" s="6" t="s">
        <v>3</v>
      </c>
      <c r="D3" s="91" t="s">
        <v>6</v>
      </c>
      <c r="E3" s="91"/>
      <c r="F3" s="4">
        <v>225.5</v>
      </c>
      <c r="J3" t="str">
        <f>A7</f>
        <v>SCARSENAL</v>
      </c>
      <c r="K3" t="str">
        <f>A8</f>
        <v>INTERFOGAT</v>
      </c>
      <c r="L3" s="5">
        <f>IF('1° GIORNATA'!$K$17=0,"",'1° GIORNATA'!$K$5)</f>
        <v>1</v>
      </c>
      <c r="M3" s="5">
        <f>IF('1° GIORNATA'!$M$17=0,"",'1° GIORNATA'!$M$5)</f>
        <v>1</v>
      </c>
      <c r="O3">
        <f>IF(L3="",0,IF(L3&gt;M3,3,IF(L3=M3,1,0)))</f>
        <v>1</v>
      </c>
      <c r="P3">
        <f>IF(M3="",0,IF(M3&gt;L3,3,IF(M3=L3,1,0)))</f>
        <v>1</v>
      </c>
      <c r="R3" s="3"/>
    </row>
    <row r="4" spans="1:18">
      <c r="D4" s="91" t="s">
        <v>25</v>
      </c>
      <c r="E4" s="91"/>
      <c r="F4" s="4">
        <v>218.5</v>
      </c>
      <c r="R4" s="3"/>
    </row>
    <row r="5" spans="1:18">
      <c r="A5" t="s">
        <v>4</v>
      </c>
      <c r="B5" t="s">
        <v>5</v>
      </c>
      <c r="D5" s="92" t="s">
        <v>11</v>
      </c>
      <c r="E5" s="92"/>
      <c r="F5" s="7">
        <v>213.5</v>
      </c>
      <c r="R5" s="3"/>
    </row>
    <row r="6" spans="1:18">
      <c r="A6" t="s">
        <v>6</v>
      </c>
      <c r="B6" t="s">
        <v>7</v>
      </c>
      <c r="D6" s="89"/>
      <c r="E6" s="89"/>
      <c r="F6" s="8"/>
      <c r="J6" s="2" t="s">
        <v>8</v>
      </c>
      <c r="R6" s="3"/>
    </row>
    <row r="7" spans="1:18">
      <c r="A7" t="s">
        <v>9</v>
      </c>
      <c r="B7" t="s">
        <v>10</v>
      </c>
      <c r="D7" s="89"/>
      <c r="E7" s="89"/>
      <c r="F7" s="8"/>
      <c r="J7" t="str">
        <f>A5</f>
        <v>EVRIBADI MC</v>
      </c>
      <c r="K7" t="str">
        <f>A7</f>
        <v>SCARSENAL</v>
      </c>
      <c r="L7" s="5">
        <f>IF('2° GIORNATA'!$B$17=0,"",'2° GIORNATA'!B5)</f>
        <v>7</v>
      </c>
      <c r="M7" s="5">
        <f>IF('2° GIORNATA'!$D$17=0,"",'2° GIORNATA'!$D$5)</f>
        <v>2</v>
      </c>
      <c r="O7">
        <f>IF(L7="",0,IF(L7&gt;M7,3,IF(L7=M7,1,0)))</f>
        <v>3</v>
      </c>
      <c r="P7">
        <f>IF(M7="",0,IF(M7&gt;L7,3,IF(M7=L7,1,0)))</f>
        <v>0</v>
      </c>
      <c r="R7" s="3"/>
    </row>
    <row r="8" spans="1:18">
      <c r="A8" t="s">
        <v>11</v>
      </c>
      <c r="B8" t="s">
        <v>12</v>
      </c>
      <c r="D8" s="89"/>
      <c r="E8" s="89"/>
      <c r="F8" s="8"/>
      <c r="J8" t="str">
        <f>A6</f>
        <v>CSKA SCINA</v>
      </c>
      <c r="K8" t="str">
        <f>A8</f>
        <v>INTERFOGAT</v>
      </c>
      <c r="L8" s="5">
        <f>IF('2° GIORNATA'!$K$17=0,"",'2° GIORNATA'!$K$5)</f>
        <v>3</v>
      </c>
      <c r="M8" s="5">
        <f>IF('2° GIORNATA'!$M$17=0,"",'2° GIORNATA'!$M$5)</f>
        <v>3</v>
      </c>
      <c r="O8">
        <f>IF(L8="",0,IF(L8&gt;M8,3,IF(L8=M8,1,0)))</f>
        <v>1</v>
      </c>
      <c r="P8">
        <f>IF(M8="",0,IF(M8&gt;L8,3,IF(M8=L8,1,0)))</f>
        <v>1</v>
      </c>
      <c r="R8" s="3"/>
    </row>
    <row r="9" spans="1:18">
      <c r="D9" s="89"/>
      <c r="E9" s="89"/>
      <c r="F9" s="8"/>
      <c r="R9" s="3"/>
    </row>
    <row r="10" spans="1:18">
      <c r="D10" s="9"/>
      <c r="E10" s="9"/>
      <c r="R10" s="3"/>
    </row>
    <row r="11" spans="1:18">
      <c r="J11" s="2" t="s">
        <v>13</v>
      </c>
      <c r="R11" s="3"/>
    </row>
    <row r="12" spans="1:18" ht="15">
      <c r="A12" s="6" t="s">
        <v>14</v>
      </c>
      <c r="J12" t="str">
        <f>A5</f>
        <v>EVRIBADI MC</v>
      </c>
      <c r="K12" t="str">
        <f>A8</f>
        <v>INTERFOGAT</v>
      </c>
      <c r="L12" s="5">
        <f>IF('3° GIORNATA'!$B$17=0,"",'3° GIORNATA'!B5)</f>
        <v>0</v>
      </c>
      <c r="M12" s="5">
        <f>IF('3° GIORNATA'!$D$17=0,"",'3° GIORNATA'!$D$5)</f>
        <v>2</v>
      </c>
      <c r="O12">
        <f>IF(L12="",0,IF(L12&gt;M12,3,IF(L12=M12,1,0)))</f>
        <v>0</v>
      </c>
      <c r="P12">
        <f>IF(M12="",0,IF(M12&gt;L12,3,IF(M12=L12,1,0)))</f>
        <v>3</v>
      </c>
      <c r="R12" s="3"/>
    </row>
    <row r="13" spans="1:18">
      <c r="J13" t="str">
        <f>A7</f>
        <v>SCARSENAL</v>
      </c>
      <c r="K13" t="str">
        <f>A6</f>
        <v>CSKA SCINA</v>
      </c>
      <c r="L13" s="5">
        <f>IF('3° GIORNATA'!$K$17=0,"",'3° GIORNATA'!$K$5)</f>
        <v>0</v>
      </c>
      <c r="M13" s="5">
        <f>IF('3° GIORNATA'!$M$17=0,"",'3° GIORNATA'!$M$5)</f>
        <v>4</v>
      </c>
      <c r="O13">
        <f>IF(L13="",0,IF(L13&gt;M13,3,IF(L13=M13,1,0)))</f>
        <v>0</v>
      </c>
      <c r="P13">
        <f>IF(M13="",0,IF(M13&gt;L13,3,IF(M13=L13,1,0)))</f>
        <v>3</v>
      </c>
      <c r="R13" s="3"/>
    </row>
    <row r="14" spans="1:18" ht="15" thickBot="1">
      <c r="B14" s="2" t="s">
        <v>15</v>
      </c>
      <c r="C14" s="2" t="s">
        <v>16</v>
      </c>
      <c r="D14" s="2" t="s">
        <v>17</v>
      </c>
      <c r="E14" s="2" t="s">
        <v>18</v>
      </c>
      <c r="F14" s="2" t="s">
        <v>19</v>
      </c>
      <c r="R14" s="3"/>
    </row>
    <row r="15" spans="1:18" ht="15" thickBot="1">
      <c r="A15" s="10" t="s">
        <v>6</v>
      </c>
      <c r="B15" s="11">
        <v>5</v>
      </c>
      <c r="C15" s="11">
        <v>8</v>
      </c>
      <c r="D15" s="11">
        <v>4</v>
      </c>
      <c r="E15" s="11">
        <v>4</v>
      </c>
      <c r="F15" s="11">
        <f>68.5+75.5+81.5</f>
        <v>225.5</v>
      </c>
      <c r="G15" s="2" t="s">
        <v>20</v>
      </c>
      <c r="N15">
        <v>1</v>
      </c>
      <c r="R15" s="3"/>
    </row>
    <row r="16" spans="1:18" ht="15" thickBot="1">
      <c r="A16" s="10" t="s">
        <v>11</v>
      </c>
      <c r="B16" s="10">
        <v>5</v>
      </c>
      <c r="C16" s="10">
        <v>6</v>
      </c>
      <c r="D16" s="10">
        <v>4</v>
      </c>
      <c r="E16" s="10">
        <v>2</v>
      </c>
      <c r="F16" s="10">
        <f>66.5+76.5+70.5</f>
        <v>213.5</v>
      </c>
      <c r="G16" s="2" t="s">
        <v>21</v>
      </c>
      <c r="J16" s="2"/>
      <c r="N16">
        <v>2</v>
      </c>
      <c r="R16" s="3"/>
    </row>
    <row r="17" spans="1:18" ht="15" thickBot="1">
      <c r="A17" s="13" t="s">
        <v>317</v>
      </c>
      <c r="B17" s="13">
        <v>4</v>
      </c>
      <c r="C17" s="13">
        <v>8</v>
      </c>
      <c r="D17" s="13">
        <v>5</v>
      </c>
      <c r="E17" s="14">
        <v>3</v>
      </c>
      <c r="F17" s="15">
        <f>156.5+62.5</f>
        <v>219</v>
      </c>
      <c r="G17" s="2" t="s">
        <v>22</v>
      </c>
      <c r="N17">
        <v>3</v>
      </c>
      <c r="R17" s="3"/>
    </row>
    <row r="18" spans="1:18" ht="15" thickBot="1">
      <c r="A18" s="13" t="s">
        <v>9</v>
      </c>
      <c r="B18" s="13">
        <v>1</v>
      </c>
      <c r="C18" s="13">
        <v>3</v>
      </c>
      <c r="D18" s="13">
        <v>12</v>
      </c>
      <c r="E18" s="14">
        <v>0</v>
      </c>
      <c r="F18" s="15">
        <f>69+71+59</f>
        <v>199</v>
      </c>
      <c r="G18" s="16" t="s">
        <v>23</v>
      </c>
      <c r="H18" s="76"/>
      <c r="N18">
        <v>4</v>
      </c>
      <c r="R18" s="3"/>
    </row>
    <row r="19" spans="1:18">
      <c r="A19" s="8"/>
      <c r="B19" s="17"/>
      <c r="C19" s="17"/>
      <c r="D19" s="17"/>
      <c r="E19" s="17"/>
      <c r="F19" s="17"/>
      <c r="N19">
        <v>5</v>
      </c>
      <c r="R19" s="3"/>
    </row>
    <row r="20" spans="1:18">
      <c r="R20" s="3"/>
    </row>
    <row r="21" spans="1:18">
      <c r="J21" s="2"/>
      <c r="R21" s="3"/>
    </row>
    <row r="22" spans="1:18">
      <c r="R22" s="3"/>
    </row>
    <row r="23" spans="1:18">
      <c r="R23" s="3"/>
    </row>
    <row r="24" spans="1:18">
      <c r="R24" s="3"/>
    </row>
    <row r="25" spans="1:18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9"/>
    </row>
    <row r="26" spans="1:18">
      <c r="R26" s="3"/>
    </row>
    <row r="27" spans="1:18" ht="18">
      <c r="A27" s="1" t="s">
        <v>24</v>
      </c>
      <c r="J27" s="2" t="s">
        <v>2</v>
      </c>
      <c r="R27" s="3"/>
    </row>
    <row r="28" spans="1:18">
      <c r="J28" t="str">
        <f>A31</f>
        <v>SKIACCIAK MOSCA</v>
      </c>
      <c r="K28" t="str">
        <f>A32</f>
        <v>MC TOWN</v>
      </c>
      <c r="L28" s="5">
        <f>IF('1° GIORNATA'!$B$46=0,"",'1° GIORNATA'!$B$34)</f>
        <v>0</v>
      </c>
      <c r="M28" s="5">
        <f>IF('1° GIORNATA'!$D$46=0,"",'1° GIORNATA'!$D$34)</f>
        <v>3</v>
      </c>
      <c r="O28">
        <f>IF(L28="",0,IF(L28&gt;M28,3,IF(L28=M28,1,0)))</f>
        <v>0</v>
      </c>
      <c r="P28">
        <f>IF(M28="",0,IF(M28&gt;L28,3,IF(M28=L28,1,0)))</f>
        <v>3</v>
      </c>
      <c r="R28" s="3"/>
    </row>
    <row r="29" spans="1:18" ht="15">
      <c r="A29" s="6" t="s">
        <v>3</v>
      </c>
      <c r="J29" t="str">
        <f>A33</f>
        <v>SELECAO PAPPIANAOS</v>
      </c>
      <c r="K29" t="str">
        <f>A34</f>
        <v>AS TRONZI</v>
      </c>
      <c r="L29" s="5">
        <f>IF('1° GIORNATA'!$K$46=0,"",'1° GIORNATA'!$K$34)</f>
        <v>0</v>
      </c>
      <c r="M29" s="5">
        <f>IF('1° GIORNATA'!$M$46=0,"",'1° GIORNATA'!$M$34)</f>
        <v>1</v>
      </c>
      <c r="O29">
        <f>IF(L29="",0,IF(L29&gt;M29,3,IF(L29=M29,1,0)))</f>
        <v>0</v>
      </c>
      <c r="P29">
        <f>IF(M29="",0,IF(M29&gt;L29,3,IF(M29=L29,1,0)))</f>
        <v>3</v>
      </c>
      <c r="R29" s="3"/>
    </row>
    <row r="30" spans="1:18">
      <c r="R30" s="3"/>
    </row>
    <row r="31" spans="1:18">
      <c r="A31" t="s">
        <v>25</v>
      </c>
      <c r="B31" t="s">
        <v>26</v>
      </c>
      <c r="R31" s="3"/>
    </row>
    <row r="32" spans="1:18">
      <c r="A32" t="s">
        <v>27</v>
      </c>
      <c r="B32" t="s">
        <v>28</v>
      </c>
      <c r="J32" s="2" t="s">
        <v>8</v>
      </c>
      <c r="R32" s="3"/>
    </row>
    <row r="33" spans="1:18">
      <c r="A33" t="s">
        <v>29</v>
      </c>
      <c r="B33" t="s">
        <v>30</v>
      </c>
      <c r="J33" t="str">
        <f>A31</f>
        <v>SKIACCIAK MOSCA</v>
      </c>
      <c r="K33" t="str">
        <f>A33</f>
        <v>SELECAO PAPPIANAOS</v>
      </c>
      <c r="L33" s="5">
        <f>IF('2° GIORNATA'!$B$46=0,"",'2° GIORNATA'!$B$34)</f>
        <v>6</v>
      </c>
      <c r="M33" s="5">
        <f>IF('2° GIORNATA'!$D$46=0,"",'2° GIORNATA'!$D$34)</f>
        <v>0</v>
      </c>
      <c r="O33">
        <f>IF(L33="",0,IF(L33&gt;M33,3,IF(L33=M33,1,0)))</f>
        <v>3</v>
      </c>
      <c r="P33">
        <f>IF(M33="",0,IF(M33&gt;L33,3,IF(M33=L33,1,0)))</f>
        <v>0</v>
      </c>
      <c r="R33" s="3"/>
    </row>
    <row r="34" spans="1:18">
      <c r="A34" t="s">
        <v>31</v>
      </c>
      <c r="B34" t="s">
        <v>32</v>
      </c>
      <c r="J34" t="str">
        <f>A32</f>
        <v>MC TOWN</v>
      </c>
      <c r="K34" t="str">
        <f>A34</f>
        <v>AS TRONZI</v>
      </c>
      <c r="L34" s="5">
        <f>IF('2° GIORNATA'!$K$46=0,"",'2° GIORNATA'!$K$34)</f>
        <v>4</v>
      </c>
      <c r="M34" s="5">
        <f>IF('2° GIORNATA'!$M$46=0,"",'2° GIORNATA'!$M$34)</f>
        <v>1</v>
      </c>
      <c r="O34">
        <f>IF(L34="",0,IF(L34&gt;M34,3,IF(L34=M34,1,0)))</f>
        <v>3</v>
      </c>
      <c r="P34">
        <f>IF(M34="",0,IF(M34&gt;L34,3,IF(M34=L34,1,0)))</f>
        <v>0</v>
      </c>
      <c r="R34" s="3"/>
    </row>
    <row r="35" spans="1:18">
      <c r="R35" s="3"/>
    </row>
    <row r="36" spans="1:18">
      <c r="R36" s="3"/>
    </row>
    <row r="37" spans="1:18">
      <c r="J37" s="2" t="s">
        <v>13</v>
      </c>
      <c r="R37" s="3"/>
    </row>
    <row r="38" spans="1:18" ht="15">
      <c r="A38" s="6" t="s">
        <v>14</v>
      </c>
      <c r="J38" t="str">
        <f>A31</f>
        <v>SKIACCIAK MOSCA</v>
      </c>
      <c r="K38" t="str">
        <f>A34</f>
        <v>AS TRONZI</v>
      </c>
      <c r="L38" s="5">
        <f>IF('3° GIORNATA'!$B$46=0,"",'3° GIORNATA'!$B$34)</f>
        <v>1</v>
      </c>
      <c r="M38" s="5">
        <f>IF('3° GIORNATA'!$D$46=0,"",'3° GIORNATA'!$D$34)</f>
        <v>0</v>
      </c>
      <c r="O38">
        <f>IF(L38="",0,IF(L38&gt;M38,3,IF(L38=M38,1,0)))</f>
        <v>3</v>
      </c>
      <c r="P38">
        <f>IF(M38="",0,IF(M38&gt;L38,3,IF(M38=L38,1,0)))</f>
        <v>0</v>
      </c>
      <c r="R38" s="3"/>
    </row>
    <row r="39" spans="1:18">
      <c r="J39" t="str">
        <f>A33</f>
        <v>SELECAO PAPPIANAOS</v>
      </c>
      <c r="K39" t="str">
        <f>A32</f>
        <v>MC TOWN</v>
      </c>
      <c r="L39" s="5">
        <f>IF('3° GIORNATA'!$K$46=0,"",'3° GIORNATA'!$K$34)</f>
        <v>1</v>
      </c>
      <c r="M39" s="5">
        <f>IF('3° GIORNATA'!$M$46=0,"",'3° GIORNATA'!$M$34)</f>
        <v>4</v>
      </c>
      <c r="O39">
        <f>IF(L39="",0,IF(L39&gt;M39,3,IF(L39=M39,1,0)))</f>
        <v>0</v>
      </c>
      <c r="P39">
        <f>IF(M39="",0,IF(M39&gt;L39,3,IF(M39=L39,1,0)))</f>
        <v>3</v>
      </c>
      <c r="R39" s="3"/>
    </row>
    <row r="40" spans="1:18">
      <c r="B40" s="2" t="s">
        <v>15</v>
      </c>
      <c r="C40" s="2" t="s">
        <v>16</v>
      </c>
      <c r="D40" s="2" t="s">
        <v>17</v>
      </c>
      <c r="E40" s="2" t="s">
        <v>18</v>
      </c>
      <c r="F40" s="2" t="s">
        <v>19</v>
      </c>
      <c r="R40" s="3"/>
    </row>
    <row r="41" spans="1:18">
      <c r="A41" s="10" t="s">
        <v>27</v>
      </c>
      <c r="B41" s="10">
        <v>9</v>
      </c>
      <c r="C41" s="10">
        <v>11</v>
      </c>
      <c r="D41" s="10">
        <v>2</v>
      </c>
      <c r="E41" s="10">
        <v>9</v>
      </c>
      <c r="F41" s="10">
        <f>76.5+81+79</f>
        <v>236.5</v>
      </c>
      <c r="G41" s="2" t="s">
        <v>33</v>
      </c>
      <c r="N41">
        <v>1</v>
      </c>
      <c r="Q41" s="8"/>
      <c r="R41" s="3"/>
    </row>
    <row r="42" spans="1:18" ht="15" thickBot="1">
      <c r="A42" s="10" t="s">
        <v>25</v>
      </c>
      <c r="B42" s="10">
        <v>6</v>
      </c>
      <c r="C42" s="10">
        <v>7</v>
      </c>
      <c r="D42" s="10">
        <v>3</v>
      </c>
      <c r="E42" s="10">
        <v>4</v>
      </c>
      <c r="F42" s="10">
        <f>61.5+88.5+68.5</f>
        <v>218.5</v>
      </c>
      <c r="G42" s="2" t="s">
        <v>34</v>
      </c>
      <c r="J42" s="2"/>
      <c r="N42">
        <v>2</v>
      </c>
      <c r="R42" s="3"/>
    </row>
    <row r="43" spans="1:18" ht="15" thickBot="1">
      <c r="A43" s="10" t="s">
        <v>31</v>
      </c>
      <c r="B43" s="11">
        <v>3</v>
      </c>
      <c r="C43" s="11">
        <v>1</v>
      </c>
      <c r="D43" s="11">
        <v>5</v>
      </c>
      <c r="E43" s="11">
        <v>-4</v>
      </c>
      <c r="F43" s="10">
        <f>66+66.5+62</f>
        <v>194.5</v>
      </c>
      <c r="G43" s="2" t="s">
        <v>35</v>
      </c>
      <c r="N43">
        <v>3</v>
      </c>
      <c r="R43" s="3"/>
    </row>
    <row r="44" spans="1:18" ht="15" thickBot="1">
      <c r="A44" s="13" t="s">
        <v>29</v>
      </c>
      <c r="B44" s="74">
        <v>0</v>
      </c>
      <c r="C44" s="13">
        <v>1</v>
      </c>
      <c r="D44" s="13">
        <v>11</v>
      </c>
      <c r="E44" s="13">
        <v>-10</v>
      </c>
      <c r="F44" s="15">
        <f>54+56+67.5</f>
        <v>177.5</v>
      </c>
      <c r="G44" s="16" t="s">
        <v>36</v>
      </c>
      <c r="N44">
        <v>4</v>
      </c>
      <c r="R44" s="3"/>
    </row>
    <row r="45" spans="1:18">
      <c r="N45">
        <v>5</v>
      </c>
      <c r="R45" s="3"/>
    </row>
    <row r="46" spans="1:18">
      <c r="R46" s="3"/>
    </row>
    <row r="47" spans="1:18">
      <c r="J47" s="2"/>
      <c r="R47" s="3"/>
    </row>
    <row r="48" spans="1:18">
      <c r="R48" s="3"/>
    </row>
    <row r="49" spans="1:19">
      <c r="R49" s="3"/>
    </row>
    <row r="50" spans="1:19">
      <c r="R50" s="3"/>
    </row>
    <row r="51" spans="1:19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9">
      <c r="J52" s="8"/>
      <c r="K52" s="8"/>
    </row>
    <row r="53" spans="1:19">
      <c r="J53" s="8"/>
      <c r="K53" s="17"/>
      <c r="L53" s="17"/>
      <c r="M53" s="17"/>
      <c r="N53" s="17"/>
      <c r="O53" s="17"/>
    </row>
    <row r="54" spans="1:19" ht="18">
      <c r="A54" s="1" t="s">
        <v>37</v>
      </c>
      <c r="J54" s="8"/>
      <c r="K54" s="17"/>
      <c r="L54" s="17"/>
      <c r="M54" s="17"/>
      <c r="N54" s="17"/>
      <c r="O54" s="17"/>
      <c r="P54" s="8"/>
      <c r="Q54" s="8"/>
      <c r="R54" s="8"/>
      <c r="S54" s="8"/>
    </row>
    <row r="55" spans="1:19">
      <c r="E55" s="20"/>
      <c r="F55" s="20"/>
      <c r="G55" s="21"/>
      <c r="H55" s="21"/>
      <c r="J55" s="8"/>
      <c r="K55" s="17"/>
      <c r="L55" s="17"/>
      <c r="M55" s="17"/>
      <c r="N55" s="17"/>
      <c r="O55" s="17"/>
      <c r="P55" s="8"/>
      <c r="Q55" s="8"/>
      <c r="R55" s="8"/>
      <c r="S55" s="8"/>
    </row>
    <row r="56" spans="1:19">
      <c r="A56" s="22" t="s">
        <v>6</v>
      </c>
      <c r="B56" s="86" t="str">
        <f>A42</f>
        <v>SKIACCIAK MOSCA</v>
      </c>
      <c r="C56" s="86"/>
      <c r="D56" s="86"/>
      <c r="E56" s="23">
        <v>0</v>
      </c>
      <c r="F56" s="12">
        <v>7</v>
      </c>
      <c r="G56" t="s">
        <v>38</v>
      </c>
      <c r="H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>
      <c r="A57" s="22" t="str">
        <f>A41</f>
        <v>MC TOWN</v>
      </c>
      <c r="B57" s="86" t="s">
        <v>11</v>
      </c>
      <c r="C57" s="86"/>
      <c r="D57" s="86"/>
      <c r="E57" s="24">
        <v>4</v>
      </c>
      <c r="F57" s="15">
        <v>2</v>
      </c>
      <c r="G57" t="s">
        <v>39</v>
      </c>
      <c r="H57" s="8"/>
      <c r="N57" s="8"/>
      <c r="O57" s="8"/>
      <c r="P57" s="8"/>
      <c r="Q57" s="8"/>
      <c r="R57" s="8"/>
      <c r="S57" s="8"/>
    </row>
    <row r="58" spans="1:19">
      <c r="A58" s="25"/>
      <c r="B58" s="87"/>
      <c r="C58" s="87"/>
      <c r="D58" s="87"/>
      <c r="E58" s="8"/>
      <c r="F58" s="8"/>
      <c r="G58" s="16"/>
      <c r="H58" s="8"/>
      <c r="N58" s="8"/>
      <c r="O58" s="8"/>
      <c r="P58" s="8"/>
      <c r="Q58" s="8"/>
      <c r="R58" s="8"/>
      <c r="S58" s="8"/>
    </row>
    <row r="59" spans="1:19">
      <c r="A59" s="25"/>
      <c r="B59" s="87"/>
      <c r="C59" s="87"/>
      <c r="D59" s="87"/>
      <c r="E59" s="8"/>
      <c r="F59" s="8"/>
      <c r="G59" s="16"/>
      <c r="H59" s="8"/>
      <c r="N59" s="8"/>
      <c r="O59" s="8"/>
      <c r="P59" s="8"/>
      <c r="Q59" s="8"/>
      <c r="R59" s="8"/>
      <c r="S59" s="8"/>
    </row>
    <row r="60" spans="1:19" ht="18">
      <c r="A60" s="1" t="s">
        <v>40</v>
      </c>
      <c r="G60" s="8"/>
      <c r="H60" s="8"/>
      <c r="N60" s="8"/>
      <c r="O60" s="8"/>
      <c r="P60" s="8"/>
      <c r="Q60" s="8"/>
      <c r="R60" s="8"/>
      <c r="S60" s="8"/>
    </row>
    <row r="61" spans="1:19">
      <c r="E61" s="20"/>
      <c r="F61" s="20"/>
      <c r="G61" s="21"/>
      <c r="H61" s="21"/>
    </row>
    <row r="62" spans="1:19">
      <c r="A62" s="22" t="str">
        <f>IF(E56&gt;F56,A56,IF(E56=F56,"rigori",B56))</f>
        <v>SKIACCIAK MOSCA</v>
      </c>
      <c r="B62" s="88" t="str">
        <f>IF(E57&gt;F57,A57,IF(E57=F57,"rigori",B57))</f>
        <v>MC TOWN</v>
      </c>
      <c r="C62" s="88"/>
      <c r="D62" s="88"/>
      <c r="E62" s="23"/>
      <c r="F62" s="12"/>
      <c r="G62" s="8"/>
      <c r="H62" s="8"/>
    </row>
  </sheetData>
  <mergeCells count="14">
    <mergeCell ref="D1:F1"/>
    <mergeCell ref="D2:E2"/>
    <mergeCell ref="D3:E3"/>
    <mergeCell ref="D4:E4"/>
    <mergeCell ref="D5:E5"/>
    <mergeCell ref="B57:D57"/>
    <mergeCell ref="B58:D58"/>
    <mergeCell ref="B59:D59"/>
    <mergeCell ref="B62:D62"/>
    <mergeCell ref="D6:E6"/>
    <mergeCell ref="D7:E7"/>
    <mergeCell ref="D8:E8"/>
    <mergeCell ref="D9:E9"/>
    <mergeCell ref="B56:D56"/>
  </mergeCells>
  <conditionalFormatting sqref="A41:F42">
    <cfRule type="expression" dxfId="3" priority="5">
      <formula>$N$15&lt;5</formula>
    </cfRule>
  </conditionalFormatting>
  <conditionalFormatting sqref="A15:F15">
    <cfRule type="expression" dxfId="2" priority="6">
      <formula>$N$16&lt;5</formula>
    </cfRule>
  </conditionalFormatting>
  <conditionalFormatting sqref="B41:E41">
    <cfRule type="top10" dxfId="1" priority="7" rank="4"/>
  </conditionalFormatting>
  <conditionalFormatting sqref="A16:F16">
    <cfRule type="expression" dxfId="0" priority="1">
      <formula>$N$15&lt;5</formula>
    </cfRule>
  </conditionalFormatting>
  <pageMargins left="0.7" right="0.7" top="0.75" bottom="0.75" header="0.51180555555555496" footer="0.51180555555555496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zoomScale="90" zoomScaleNormal="90" zoomScalePageLayoutView="90" workbookViewId="0">
      <selection activeCell="B35" sqref="B35"/>
    </sheetView>
  </sheetViews>
  <sheetFormatPr baseColWidth="10" defaultColWidth="8.83203125" defaultRowHeight="14" x14ac:dyDescent="0"/>
  <cols>
    <col min="1" max="1" width="33" customWidth="1"/>
    <col min="3" max="3" width="30.83203125" customWidth="1"/>
    <col min="10" max="10" width="30.6640625" customWidth="1"/>
    <col min="12" max="12" width="35.6640625" customWidth="1"/>
  </cols>
  <sheetData>
    <row r="1" spans="1:15" ht="23">
      <c r="A1" s="26" t="s">
        <v>2</v>
      </c>
    </row>
    <row r="3" spans="1:15" ht="21" thickBot="1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5" ht="19" thickBot="1">
      <c r="A5" s="27" t="str">
        <f>[1]TABELLONE!J2</f>
        <v>EVRIBADI</v>
      </c>
      <c r="B5" s="28">
        <f>IF(B17&lt;66,0,IF(B17&lt;70,1,IF(B17&lt;74,2,IF(B17&lt;78,3,IF(B17&lt;82,4,IF(B17&lt;86,5,IF(B17&lt;90,6,IF(B17&lt;94,7,IF(B17&lt;98,8,IF(B17&lt;101,9,10))))))))))</f>
        <v>1</v>
      </c>
      <c r="C5" s="27" t="str">
        <f>[1]TABELLONE!K2</f>
        <v>CSKA SCINA</v>
      </c>
      <c r="D5" s="28">
        <f>IF(D17&lt;66,0,IF(D17&lt;70,1,IF(D17&lt;74,2,IF(D17&lt;78,3,IF(D17&lt;82,4,IF(D17&lt;86,5,IF(D17&lt;90,6,IF(D17&lt;94,7,IF(D17&lt;98,8,IF(D17&lt;101,9,10))))))))))</f>
        <v>1</v>
      </c>
      <c r="F5" s="29"/>
      <c r="G5" s="30"/>
      <c r="J5" s="27" t="str">
        <f>[1]TABELLONE!J3</f>
        <v>SCARSENAL</v>
      </c>
      <c r="K5" s="28">
        <f>IF(K17&lt;66,0,IF(K17&lt;70,1,IF(K17&lt;74,2,IF(K17&lt;78,3,IF(K17&lt;82,4,IF(K17&lt;86,5,IF(K17&lt;90,6,IF(K17&lt;94,7,IF(K17&lt;98,8,IF(K17&lt;101,9,10))))))))))</f>
        <v>1</v>
      </c>
      <c r="L5" s="27" t="str">
        <f>[1]TABELLONE!K3</f>
        <v>INTERFOGAT</v>
      </c>
      <c r="M5" s="28">
        <f>IF(M17&lt;66,0,IF(M17&lt;70,1,IF(M17&lt;74,2,IF(M17&lt;78,3,IF(M17&lt;82,4,IF(M17&lt;86,5,IF(M17&lt;90,6,IF(M17&lt;94,7,IF(M17&lt;98,8,IF(M17&lt;101,9,10))))))))))</f>
        <v>1</v>
      </c>
      <c r="O5" s="31"/>
    </row>
    <row r="6" spans="1:15" ht="18">
      <c r="A6" s="32" t="s">
        <v>172</v>
      </c>
      <c r="B6" s="33">
        <v>6.5</v>
      </c>
      <c r="C6" s="32" t="s">
        <v>139</v>
      </c>
      <c r="D6" s="33">
        <v>3.5</v>
      </c>
      <c r="J6" s="32" t="s">
        <v>171</v>
      </c>
      <c r="K6" s="35">
        <v>6</v>
      </c>
      <c r="L6" s="32" t="s">
        <v>169</v>
      </c>
      <c r="M6" s="35">
        <v>2.5</v>
      </c>
      <c r="O6" s="31"/>
    </row>
    <row r="7" spans="1:15" ht="18">
      <c r="A7" s="36" t="s">
        <v>73</v>
      </c>
      <c r="B7" s="37">
        <v>6</v>
      </c>
      <c r="C7" s="36" t="s">
        <v>175</v>
      </c>
      <c r="D7" s="37">
        <v>9</v>
      </c>
      <c r="F7" s="38"/>
      <c r="G7" s="30"/>
      <c r="J7" s="29" t="s">
        <v>76</v>
      </c>
      <c r="K7" s="30">
        <v>6.5</v>
      </c>
      <c r="L7" s="29" t="s">
        <v>303</v>
      </c>
      <c r="M7" s="30">
        <v>5.5</v>
      </c>
      <c r="O7" s="31"/>
    </row>
    <row r="8" spans="1:15" ht="18">
      <c r="A8" s="36" t="s">
        <v>176</v>
      </c>
      <c r="B8" s="40">
        <v>5</v>
      </c>
      <c r="C8" s="36" t="s">
        <v>177</v>
      </c>
      <c r="D8" s="37">
        <v>5.5</v>
      </c>
      <c r="J8" s="29" t="s">
        <v>286</v>
      </c>
      <c r="K8" s="30">
        <v>5</v>
      </c>
      <c r="L8" s="36" t="s">
        <v>178</v>
      </c>
      <c r="M8" s="40">
        <v>5.5</v>
      </c>
      <c r="O8" s="31"/>
    </row>
    <row r="9" spans="1:15" ht="18">
      <c r="A9" s="36" t="s">
        <v>179</v>
      </c>
      <c r="B9" s="37">
        <v>6</v>
      </c>
      <c r="C9" s="36" t="s">
        <v>75</v>
      </c>
      <c r="D9" s="40">
        <v>6</v>
      </c>
      <c r="F9" t="s">
        <v>314</v>
      </c>
      <c r="J9" s="36" t="s">
        <v>180</v>
      </c>
      <c r="K9" s="72">
        <v>10</v>
      </c>
      <c r="L9" s="36" t="s">
        <v>181</v>
      </c>
      <c r="M9" s="40">
        <v>6.5</v>
      </c>
      <c r="O9" s="31"/>
    </row>
    <row r="10" spans="1:15" ht="18">
      <c r="A10" s="36" t="s">
        <v>182</v>
      </c>
      <c r="B10" s="72">
        <v>6</v>
      </c>
      <c r="C10" s="36" t="s">
        <v>183</v>
      </c>
      <c r="D10" s="37">
        <v>6</v>
      </c>
      <c r="F10" t="s">
        <v>315</v>
      </c>
      <c r="J10" s="36" t="s">
        <v>287</v>
      </c>
      <c r="K10" s="40">
        <v>4.5</v>
      </c>
      <c r="L10" s="36" t="s">
        <v>82</v>
      </c>
      <c r="M10" s="40">
        <v>6.5</v>
      </c>
      <c r="O10" s="31"/>
    </row>
    <row r="11" spans="1:15" ht="18">
      <c r="A11" s="36" t="s">
        <v>78</v>
      </c>
      <c r="B11" s="37">
        <v>5</v>
      </c>
      <c r="C11" s="36" t="s">
        <v>184</v>
      </c>
      <c r="D11" s="37">
        <v>6</v>
      </c>
      <c r="F11" t="s">
        <v>316</v>
      </c>
      <c r="J11" s="36" t="s">
        <v>185</v>
      </c>
      <c r="K11" s="40">
        <v>6</v>
      </c>
      <c r="L11" s="36" t="s">
        <v>186</v>
      </c>
      <c r="M11" s="40">
        <v>6.5</v>
      </c>
      <c r="O11" s="31"/>
    </row>
    <row r="12" spans="1:15" ht="18">
      <c r="A12" s="36" t="s">
        <v>187</v>
      </c>
      <c r="B12" s="37">
        <v>10</v>
      </c>
      <c r="C12" s="36" t="s">
        <v>188</v>
      </c>
      <c r="D12" s="40">
        <v>4</v>
      </c>
      <c r="J12" s="36" t="s">
        <v>189</v>
      </c>
      <c r="K12" s="72">
        <v>6</v>
      </c>
      <c r="L12" s="36" t="s">
        <v>79</v>
      </c>
      <c r="M12" s="72">
        <v>5</v>
      </c>
      <c r="O12" s="31"/>
    </row>
    <row r="13" spans="1:15" ht="18">
      <c r="A13" s="29" t="s">
        <v>190</v>
      </c>
      <c r="B13" s="30">
        <v>3</v>
      </c>
      <c r="C13" s="36" t="s">
        <v>191</v>
      </c>
      <c r="D13" s="37">
        <v>6</v>
      </c>
      <c r="J13" s="36" t="s">
        <v>192</v>
      </c>
      <c r="K13" s="40">
        <v>8</v>
      </c>
      <c r="L13" s="36" t="s">
        <v>304</v>
      </c>
      <c r="M13" s="40">
        <v>7</v>
      </c>
      <c r="O13" s="31"/>
    </row>
    <row r="14" spans="1:15" ht="18">
      <c r="A14" s="36" t="s">
        <v>193</v>
      </c>
      <c r="B14" s="37">
        <v>7</v>
      </c>
      <c r="C14" s="36" t="s">
        <v>194</v>
      </c>
      <c r="D14" s="37">
        <v>6.5</v>
      </c>
      <c r="J14" s="36" t="s">
        <v>85</v>
      </c>
      <c r="K14" s="72">
        <v>5.5</v>
      </c>
      <c r="L14" s="36" t="s">
        <v>195</v>
      </c>
      <c r="M14" s="40">
        <v>6.5</v>
      </c>
      <c r="O14" s="31"/>
    </row>
    <row r="15" spans="1:15" ht="18">
      <c r="A15" s="36" t="s">
        <v>196</v>
      </c>
      <c r="B15" s="37">
        <v>5.5</v>
      </c>
      <c r="C15" s="36" t="s">
        <v>197</v>
      </c>
      <c r="D15" s="37">
        <v>5.5</v>
      </c>
      <c r="J15" s="36" t="s">
        <v>289</v>
      </c>
      <c r="K15" s="40">
        <v>5.5</v>
      </c>
      <c r="L15" s="36" t="s">
        <v>198</v>
      </c>
      <c r="M15" s="40">
        <v>6</v>
      </c>
      <c r="O15" s="31"/>
    </row>
    <row r="16" spans="1:15" ht="19" thickBot="1">
      <c r="A16" s="41" t="s">
        <v>199</v>
      </c>
      <c r="B16" s="40">
        <v>6.5</v>
      </c>
      <c r="C16" s="41" t="s">
        <v>200</v>
      </c>
      <c r="D16" s="72">
        <v>10.5</v>
      </c>
      <c r="J16" s="41" t="s">
        <v>288</v>
      </c>
      <c r="K16" s="40">
        <v>6</v>
      </c>
      <c r="L16" s="41" t="s">
        <v>201</v>
      </c>
      <c r="M16" s="72">
        <v>9</v>
      </c>
      <c r="O16" s="31"/>
    </row>
    <row r="17" spans="1:15" ht="19" thickBot="1">
      <c r="B17" s="44">
        <f>SUM(B6:B16)</f>
        <v>66.5</v>
      </c>
      <c r="D17" s="44">
        <f>SUM(D6:D16)</f>
        <v>68.5</v>
      </c>
      <c r="K17" s="44">
        <f>SUM(K6:K16)</f>
        <v>69</v>
      </c>
      <c r="M17" s="44">
        <f>SUM(M6:M16)</f>
        <v>66.5</v>
      </c>
      <c r="O17" s="31"/>
    </row>
    <row r="18" spans="1:15" ht="19" thickBot="1">
      <c r="A18" s="46" t="s">
        <v>41</v>
      </c>
      <c r="C18" s="47" t="s">
        <v>41</v>
      </c>
      <c r="D18" s="48"/>
      <c r="J18" s="46" t="s">
        <v>41</v>
      </c>
      <c r="L18" s="47" t="s">
        <v>41</v>
      </c>
      <c r="O18" s="31"/>
    </row>
    <row r="19" spans="1:15" ht="18">
      <c r="A19" s="49" t="s">
        <v>172</v>
      </c>
      <c r="B19" s="33">
        <v>6.5</v>
      </c>
      <c r="C19" s="49" t="s">
        <v>139</v>
      </c>
      <c r="D19" s="33">
        <v>3.5</v>
      </c>
      <c r="J19" s="49" t="s">
        <v>171</v>
      </c>
      <c r="K19" s="33">
        <v>6</v>
      </c>
      <c r="L19" s="49" t="s">
        <v>169</v>
      </c>
      <c r="M19" s="33">
        <v>2.5</v>
      </c>
      <c r="O19" s="31"/>
    </row>
    <row r="20" spans="1:15" ht="18">
      <c r="A20" s="50" t="s">
        <v>202</v>
      </c>
      <c r="B20" s="37">
        <v>5.5</v>
      </c>
      <c r="C20" s="51" t="s">
        <v>203</v>
      </c>
      <c r="D20" s="37" t="s">
        <v>278</v>
      </c>
      <c r="F20" s="52"/>
      <c r="J20" s="38" t="s">
        <v>299</v>
      </c>
      <c r="K20" s="30">
        <v>6.5</v>
      </c>
      <c r="L20" s="38" t="s">
        <v>74</v>
      </c>
      <c r="M20" s="30">
        <v>5.5</v>
      </c>
      <c r="O20" s="31"/>
    </row>
    <row r="21" spans="1:15" ht="18">
      <c r="A21" s="51" t="s">
        <v>204</v>
      </c>
      <c r="B21" s="37" t="s">
        <v>278</v>
      </c>
      <c r="C21" s="51" t="s">
        <v>298</v>
      </c>
      <c r="D21" s="37">
        <v>5</v>
      </c>
      <c r="J21" s="38" t="s">
        <v>300</v>
      </c>
      <c r="K21" s="30">
        <v>5</v>
      </c>
      <c r="L21" s="51" t="s">
        <v>205</v>
      </c>
      <c r="M21" s="37">
        <v>4.5</v>
      </c>
      <c r="O21" s="31"/>
    </row>
    <row r="22" spans="1:15" ht="18">
      <c r="A22" s="51" t="s">
        <v>206</v>
      </c>
      <c r="B22" s="37" t="s">
        <v>278</v>
      </c>
      <c r="C22" s="51" t="s">
        <v>285</v>
      </c>
      <c r="D22" s="37">
        <v>6.5</v>
      </c>
      <c r="J22" s="50" t="s">
        <v>301</v>
      </c>
      <c r="K22" s="72">
        <v>5.5</v>
      </c>
      <c r="L22" s="51" t="s">
        <v>207</v>
      </c>
      <c r="M22" s="37">
        <v>6.5</v>
      </c>
      <c r="O22" s="31"/>
    </row>
    <row r="23" spans="1:15" ht="18">
      <c r="A23" s="51" t="s">
        <v>208</v>
      </c>
      <c r="B23" s="37" t="s">
        <v>278</v>
      </c>
      <c r="C23" s="51" t="s">
        <v>209</v>
      </c>
      <c r="D23" s="37">
        <v>5</v>
      </c>
      <c r="J23" s="51" t="s">
        <v>261</v>
      </c>
      <c r="K23" s="37">
        <v>5.5</v>
      </c>
      <c r="L23" s="51" t="s">
        <v>210</v>
      </c>
      <c r="M23" s="37">
        <v>6</v>
      </c>
      <c r="O23" s="31"/>
    </row>
    <row r="24" spans="1:15" ht="18">
      <c r="A24" s="51" t="s">
        <v>262</v>
      </c>
      <c r="B24" s="37" t="s">
        <v>278</v>
      </c>
      <c r="C24" s="51" t="s">
        <v>211</v>
      </c>
      <c r="D24" s="37">
        <v>6.5</v>
      </c>
      <c r="J24" s="50" t="s">
        <v>263</v>
      </c>
      <c r="K24" s="72">
        <v>5.5</v>
      </c>
      <c r="L24" s="50" t="s">
        <v>212</v>
      </c>
      <c r="M24" s="72">
        <v>5.5</v>
      </c>
      <c r="O24" s="31"/>
    </row>
    <row r="25" spans="1:15" ht="18">
      <c r="A25" s="38" t="s">
        <v>282</v>
      </c>
      <c r="B25" s="30">
        <v>3</v>
      </c>
      <c r="C25" s="51" t="s">
        <v>80</v>
      </c>
      <c r="D25" s="37">
        <v>6</v>
      </c>
      <c r="J25" s="51" t="s">
        <v>297</v>
      </c>
      <c r="K25" s="37">
        <v>6</v>
      </c>
      <c r="L25" s="51" t="s">
        <v>213</v>
      </c>
      <c r="M25" s="37">
        <v>5.5</v>
      </c>
      <c r="O25" s="31"/>
    </row>
    <row r="26" spans="1:15">
      <c r="A26" s="51" t="s">
        <v>277</v>
      </c>
      <c r="B26" s="37">
        <v>10</v>
      </c>
      <c r="C26" s="50" t="s">
        <v>283</v>
      </c>
      <c r="D26" s="72">
        <v>6.5</v>
      </c>
      <c r="J26" s="51" t="s">
        <v>214</v>
      </c>
      <c r="K26" s="37">
        <v>6</v>
      </c>
      <c r="L26" s="50" t="s">
        <v>215</v>
      </c>
      <c r="M26" s="72" t="s">
        <v>278</v>
      </c>
    </row>
    <row r="27" spans="1:15">
      <c r="A27" s="51" t="s">
        <v>216</v>
      </c>
      <c r="B27" s="37" t="s">
        <v>278</v>
      </c>
      <c r="C27" s="51" t="s">
        <v>217</v>
      </c>
      <c r="D27" s="37">
        <v>5</v>
      </c>
      <c r="J27" s="50" t="s">
        <v>302</v>
      </c>
      <c r="K27" s="37">
        <v>5</v>
      </c>
      <c r="L27" s="51" t="s">
        <v>218</v>
      </c>
      <c r="M27" s="37">
        <v>6.5</v>
      </c>
    </row>
    <row r="28" spans="1:15" ht="15" thickBot="1">
      <c r="A28" s="13" t="s">
        <v>219</v>
      </c>
      <c r="B28" s="54" t="s">
        <v>278</v>
      </c>
      <c r="C28" s="13" t="s">
        <v>284</v>
      </c>
      <c r="D28" s="54">
        <v>13.5</v>
      </c>
      <c r="J28" s="14"/>
      <c r="K28" s="55"/>
      <c r="L28" s="13" t="s">
        <v>220</v>
      </c>
      <c r="M28" s="54">
        <v>4.5</v>
      </c>
    </row>
    <row r="32" spans="1:15" ht="21" thickBot="1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" thickBot="1">
      <c r="A34" s="27" t="str">
        <f>[1]TABELLONE!J28</f>
        <v>SKIACCIAK MOSCA</v>
      </c>
      <c r="B34" s="28">
        <f>IF(B46&lt;66,0,IF(B46&lt;70,1,IF(B46&lt;74,2,IF(B46&lt;78,3,IF(B46&lt;82,4,IF(B46&lt;86,5,IF(B46&lt;90,6,IF(B46&lt;94,7,IF(B46&lt;98,8,IF(B46&lt;101,9,10))))))))))</f>
        <v>0</v>
      </c>
      <c r="C34" s="27" t="str">
        <f>[1]TABELLONE!K28</f>
        <v>MC TOWN</v>
      </c>
      <c r="D34" s="28">
        <f>IF(D46&lt;66,0,IF(D46&lt;70,1,IF(D46&lt;74,2,IF(D46&lt;78,3,IF(D46&lt;82,4,IF(D46&lt;86,5,IF(D46&lt;90,6,IF(D46&lt;94,7,IF(D46&lt;98,8,IF(D46&lt;101,9,10))))))))))</f>
        <v>3</v>
      </c>
      <c r="J34" s="27" t="str">
        <f>[1]TABELLONE!J29</f>
        <v>SELECAO PAPPIANAOS</v>
      </c>
      <c r="K34" s="28">
        <f>IF(K46&lt;66,0,IF(K46&lt;70,1,IF(K46&lt;74,2,IF(K46&lt;78,3,IF(K46&lt;82,4,IF(K46&lt;86,5,IF(K46&lt;90,6,IF(K46&lt;94,7,IF(K46&lt;98,8,IF(K46&lt;101,9,10))))))))))</f>
        <v>0</v>
      </c>
      <c r="L34" s="27" t="str">
        <f>[1]TABELLONE!K29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>
      <c r="A35" s="32" t="s">
        <v>162</v>
      </c>
      <c r="B35" s="33">
        <v>5</v>
      </c>
      <c r="C35" s="45" t="s">
        <v>174</v>
      </c>
      <c r="D35" s="33">
        <v>6.5</v>
      </c>
      <c r="J35" s="32" t="s">
        <v>170</v>
      </c>
      <c r="K35" s="35">
        <v>2.5</v>
      </c>
      <c r="L35" s="45" t="s">
        <v>173</v>
      </c>
      <c r="M35" s="35">
        <v>4.5</v>
      </c>
    </row>
    <row r="36" spans="1:13">
      <c r="A36" s="36" t="s">
        <v>264</v>
      </c>
      <c r="B36" s="37">
        <v>6.5</v>
      </c>
      <c r="C36" s="45" t="s">
        <v>221</v>
      </c>
      <c r="D36" s="37">
        <v>6</v>
      </c>
      <c r="J36" s="36" t="s">
        <v>222</v>
      </c>
      <c r="K36" s="40">
        <v>2</v>
      </c>
      <c r="L36" s="36" t="s">
        <v>223</v>
      </c>
      <c r="M36" s="72">
        <v>6.5</v>
      </c>
    </row>
    <row r="37" spans="1:13">
      <c r="A37" s="36" t="s">
        <v>265</v>
      </c>
      <c r="B37" s="40">
        <v>6</v>
      </c>
      <c r="C37" s="29" t="s">
        <v>313</v>
      </c>
      <c r="D37" s="30">
        <v>7</v>
      </c>
      <c r="J37" s="36" t="s">
        <v>294</v>
      </c>
      <c r="K37" s="72">
        <v>5.5</v>
      </c>
      <c r="L37" s="36" t="s">
        <v>224</v>
      </c>
      <c r="M37" s="72">
        <v>5</v>
      </c>
    </row>
    <row r="38" spans="1:13">
      <c r="A38" s="36" t="s">
        <v>225</v>
      </c>
      <c r="B38" s="72">
        <v>6.5</v>
      </c>
      <c r="C38" s="45" t="s">
        <v>226</v>
      </c>
      <c r="D38" s="40">
        <v>6</v>
      </c>
      <c r="J38" s="36" t="s">
        <v>227</v>
      </c>
      <c r="K38" s="40">
        <v>6</v>
      </c>
      <c r="L38" s="29" t="s">
        <v>228</v>
      </c>
      <c r="M38" s="30">
        <v>5</v>
      </c>
    </row>
    <row r="39" spans="1:13">
      <c r="A39" s="36" t="s">
        <v>229</v>
      </c>
      <c r="B39" s="37">
        <v>4.5</v>
      </c>
      <c r="C39" s="45" t="s">
        <v>230</v>
      </c>
      <c r="D39" s="37">
        <v>10</v>
      </c>
      <c r="J39" s="29" t="s">
        <v>271</v>
      </c>
      <c r="K39" s="30">
        <v>6</v>
      </c>
      <c r="L39" s="45" t="s">
        <v>231</v>
      </c>
      <c r="M39" s="40">
        <v>6.5</v>
      </c>
    </row>
    <row r="40" spans="1:13">
      <c r="A40" s="36" t="s">
        <v>77</v>
      </c>
      <c r="B40" s="37">
        <v>5.5</v>
      </c>
      <c r="C40" s="45" t="s">
        <v>232</v>
      </c>
      <c r="D40" s="37">
        <v>12</v>
      </c>
      <c r="J40" s="29" t="s">
        <v>233</v>
      </c>
      <c r="K40" s="30">
        <v>6</v>
      </c>
      <c r="L40" s="45" t="s">
        <v>234</v>
      </c>
      <c r="M40" s="40">
        <v>9.5</v>
      </c>
    </row>
    <row r="41" spans="1:13">
      <c r="A41" s="29" t="s">
        <v>290</v>
      </c>
      <c r="B41" s="30">
        <v>6</v>
      </c>
      <c r="C41" s="36" t="s">
        <v>235</v>
      </c>
      <c r="D41" s="72">
        <v>5.5</v>
      </c>
      <c r="J41" s="36" t="s">
        <v>236</v>
      </c>
      <c r="K41" s="40">
        <v>5</v>
      </c>
      <c r="L41" s="45" t="s">
        <v>309</v>
      </c>
      <c r="M41" s="40">
        <v>6</v>
      </c>
    </row>
    <row r="42" spans="1:13">
      <c r="A42" s="36" t="s">
        <v>237</v>
      </c>
      <c r="B42" s="37">
        <v>6</v>
      </c>
      <c r="C42" s="45" t="s">
        <v>238</v>
      </c>
      <c r="D42" s="37">
        <v>7.5</v>
      </c>
      <c r="J42" s="36" t="s">
        <v>272</v>
      </c>
      <c r="K42" s="40">
        <v>6</v>
      </c>
      <c r="L42" s="45" t="s">
        <v>275</v>
      </c>
      <c r="M42" s="40">
        <v>6.5</v>
      </c>
    </row>
    <row r="43" spans="1:13">
      <c r="A43" s="29" t="s">
        <v>239</v>
      </c>
      <c r="B43" s="30">
        <v>6.5</v>
      </c>
      <c r="C43" s="45" t="s">
        <v>240</v>
      </c>
      <c r="D43" s="37">
        <v>5.5</v>
      </c>
      <c r="J43" s="29" t="s">
        <v>84</v>
      </c>
      <c r="K43" s="30">
        <v>5.5</v>
      </c>
      <c r="L43" s="45" t="s">
        <v>241</v>
      </c>
      <c r="M43" s="40">
        <v>5</v>
      </c>
    </row>
    <row r="44" spans="1:13">
      <c r="A44" s="36" t="s">
        <v>292</v>
      </c>
      <c r="B44" s="37">
        <v>4</v>
      </c>
      <c r="C44" s="36" t="s">
        <v>242</v>
      </c>
      <c r="D44" s="72">
        <v>6</v>
      </c>
      <c r="J44" s="36" t="s">
        <v>243</v>
      </c>
      <c r="K44" s="30">
        <v>4</v>
      </c>
      <c r="L44" s="29" t="s">
        <v>244</v>
      </c>
      <c r="M44" s="30">
        <v>6.5</v>
      </c>
    </row>
    <row r="45" spans="1:13" ht="15" thickBot="1">
      <c r="A45" s="29" t="s">
        <v>291</v>
      </c>
      <c r="B45" s="30">
        <v>5</v>
      </c>
      <c r="C45" s="57" t="s">
        <v>245</v>
      </c>
      <c r="D45" s="54">
        <v>4.5</v>
      </c>
      <c r="J45" s="41" t="s">
        <v>246</v>
      </c>
      <c r="K45" s="40">
        <v>5.5</v>
      </c>
      <c r="L45" s="57" t="s">
        <v>295</v>
      </c>
      <c r="M45" s="59">
        <v>5</v>
      </c>
    </row>
    <row r="46" spans="1:13" ht="15" thickBot="1">
      <c r="B46" s="44">
        <f>SUM(B35:B45)</f>
        <v>61.5</v>
      </c>
      <c r="D46" s="44">
        <f>SUM(D35:D45)</f>
        <v>76.5</v>
      </c>
      <c r="K46" s="44">
        <f>SUM(K35:K45)</f>
        <v>54</v>
      </c>
      <c r="M46" s="44">
        <f>SUM(M35:M45)</f>
        <v>66</v>
      </c>
    </row>
    <row r="47" spans="1:13" ht="1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162</v>
      </c>
      <c r="B48" s="33">
        <v>6</v>
      </c>
      <c r="C48" s="49" t="s">
        <v>174</v>
      </c>
      <c r="D48" s="33">
        <v>6.5</v>
      </c>
      <c r="J48" s="49" t="s">
        <v>170</v>
      </c>
      <c r="K48" s="33">
        <v>2.5</v>
      </c>
      <c r="L48" s="49" t="s">
        <v>173</v>
      </c>
      <c r="M48" s="33">
        <v>4.5</v>
      </c>
    </row>
    <row r="49" spans="1:13">
      <c r="A49" s="50" t="s">
        <v>266</v>
      </c>
      <c r="B49" s="37">
        <v>6</v>
      </c>
      <c r="C49" s="38" t="s">
        <v>310</v>
      </c>
      <c r="D49" s="30">
        <v>7</v>
      </c>
      <c r="J49" s="38" t="s">
        <v>273</v>
      </c>
      <c r="K49" s="30">
        <v>6</v>
      </c>
      <c r="L49" s="38" t="s">
        <v>280</v>
      </c>
      <c r="M49" s="30">
        <v>5</v>
      </c>
    </row>
    <row r="50" spans="1:13">
      <c r="A50" s="50" t="s">
        <v>267</v>
      </c>
      <c r="B50" s="72">
        <v>5.5</v>
      </c>
      <c r="C50" s="51" t="s">
        <v>306</v>
      </c>
      <c r="D50" s="37">
        <v>5.5</v>
      </c>
      <c r="J50" s="51" t="s">
        <v>247</v>
      </c>
      <c r="K50" s="37">
        <v>7</v>
      </c>
      <c r="L50" s="50" t="s">
        <v>248</v>
      </c>
      <c r="M50" s="30">
        <v>5</v>
      </c>
    </row>
    <row r="51" spans="1:13">
      <c r="A51" s="51" t="s">
        <v>249</v>
      </c>
      <c r="B51" s="37">
        <v>5.5</v>
      </c>
      <c r="C51" s="51" t="s">
        <v>250</v>
      </c>
      <c r="D51" s="37">
        <v>5.5</v>
      </c>
      <c r="J51" s="51" t="s">
        <v>274</v>
      </c>
      <c r="K51" s="37" t="s">
        <v>278</v>
      </c>
      <c r="L51" s="51" t="s">
        <v>251</v>
      </c>
      <c r="M51" s="37">
        <v>10</v>
      </c>
    </row>
    <row r="52" spans="1:13">
      <c r="A52" s="38" t="s">
        <v>268</v>
      </c>
      <c r="B52" s="30">
        <v>6</v>
      </c>
      <c r="C52" s="50" t="s">
        <v>252</v>
      </c>
      <c r="D52" s="72">
        <v>6</v>
      </c>
      <c r="J52" s="51" t="s">
        <v>253</v>
      </c>
      <c r="K52" s="37" t="s">
        <v>278</v>
      </c>
      <c r="L52" s="51" t="s">
        <v>254</v>
      </c>
      <c r="M52" s="37">
        <v>7</v>
      </c>
    </row>
    <row r="53" spans="1:13">
      <c r="A53" s="51" t="s">
        <v>255</v>
      </c>
      <c r="B53" s="37">
        <v>3.5</v>
      </c>
      <c r="C53" s="51" t="s">
        <v>81</v>
      </c>
      <c r="D53" s="37" t="s">
        <v>278</v>
      </c>
      <c r="J53" s="51" t="s">
        <v>312</v>
      </c>
      <c r="K53" s="37" t="s">
        <v>278</v>
      </c>
      <c r="L53" s="51" t="s">
        <v>256</v>
      </c>
      <c r="M53" s="37" t="s">
        <v>278</v>
      </c>
    </row>
    <row r="54" spans="1:13">
      <c r="A54" s="51" t="s">
        <v>305</v>
      </c>
      <c r="B54" s="37" t="s">
        <v>278</v>
      </c>
      <c r="C54" s="51" t="s">
        <v>270</v>
      </c>
      <c r="D54" s="37">
        <v>6</v>
      </c>
      <c r="J54" s="38" t="s">
        <v>311</v>
      </c>
      <c r="K54" s="30">
        <v>6</v>
      </c>
      <c r="L54" s="51" t="s">
        <v>296</v>
      </c>
      <c r="M54" s="37">
        <v>6</v>
      </c>
    </row>
    <row r="55" spans="1:13">
      <c r="A55" s="51" t="s">
        <v>293</v>
      </c>
      <c r="B55" s="37" t="s">
        <v>278</v>
      </c>
      <c r="C55" s="50" t="s">
        <v>83</v>
      </c>
      <c r="D55" s="72">
        <v>5.5</v>
      </c>
      <c r="J55" s="50" t="s">
        <v>257</v>
      </c>
      <c r="K55" s="30" t="s">
        <v>278</v>
      </c>
      <c r="L55" s="51" t="s">
        <v>258</v>
      </c>
      <c r="M55" s="37" t="s">
        <v>278</v>
      </c>
    </row>
    <row r="56" spans="1:13">
      <c r="A56" s="38" t="s">
        <v>279</v>
      </c>
      <c r="B56" s="30">
        <v>5</v>
      </c>
      <c r="C56" s="51" t="s">
        <v>259</v>
      </c>
      <c r="D56" s="37">
        <v>6</v>
      </c>
      <c r="J56" s="51" t="s">
        <v>260</v>
      </c>
      <c r="K56" s="37" t="s">
        <v>278</v>
      </c>
      <c r="L56" s="50" t="s">
        <v>276</v>
      </c>
      <c r="M56" s="72" t="s">
        <v>278</v>
      </c>
    </row>
    <row r="57" spans="1:13" ht="15" thickBot="1">
      <c r="A57" s="38" t="s">
        <v>269</v>
      </c>
      <c r="B57" s="30">
        <v>6.5</v>
      </c>
      <c r="C57" s="13" t="s">
        <v>307</v>
      </c>
      <c r="D57" s="54">
        <v>4</v>
      </c>
      <c r="J57" s="38" t="s">
        <v>308</v>
      </c>
      <c r="K57" s="73">
        <v>5.5</v>
      </c>
      <c r="L57" s="38" t="s">
        <v>281</v>
      </c>
      <c r="M57" s="30">
        <v>6.5</v>
      </c>
    </row>
  </sheetData>
  <mergeCells count="2">
    <mergeCell ref="A3:M3"/>
    <mergeCell ref="A32:M32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zoomScale="80" zoomScaleNormal="80" zoomScalePageLayoutView="80" workbookViewId="0">
      <selection activeCell="C48" sqref="C48:C57"/>
    </sheetView>
  </sheetViews>
  <sheetFormatPr baseColWidth="10" defaultColWidth="8.83203125" defaultRowHeight="14" x14ac:dyDescent="0"/>
  <cols>
    <col min="3" max="3" width="21.5" bestFit="1" customWidth="1"/>
  </cols>
  <sheetData>
    <row r="1" spans="1:13" ht="23">
      <c r="A1" s="26" t="s">
        <v>8</v>
      </c>
    </row>
    <row r="3" spans="1:13" ht="20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3" ht="15" thickBot="1">
      <c r="A5" s="27" t="str">
        <f>TABELLONE!J7</f>
        <v>EVRIBADI MC</v>
      </c>
      <c r="B5" s="28">
        <f>IF(B17&lt;66,0,IF(B17&lt;70,1,IF(B17&lt;74,2,IF(B17&lt;78,3,IF(B17&lt;82,4,IF(B17&lt;86,5,IF(B17&lt;90,6,IF(B17&lt;94,7,IF(B17&lt;98,8,IF(B17&lt;101,9,10))))))))))</f>
        <v>7</v>
      </c>
      <c r="C5" s="27" t="str">
        <f>TABELLONE!K7</f>
        <v>SCARSENAL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TABELLONE!J8</f>
        <v>CSKA SCINA</v>
      </c>
      <c r="K5" s="28">
        <f>IF(K17&lt;66,0,IF(K17&lt;70,1,IF(K17&lt;74,2,IF(K17&lt;78,3,IF(K17&lt;82,4,IF(K17&lt;86,5,IF(K17&lt;90,6,IF(K17&lt;94,7,IF(K17&lt;98,8,IF(K17&lt;101,9,10))))))))))</f>
        <v>3</v>
      </c>
      <c r="L5" s="27" t="str">
        <f>TABELLONE!K8</f>
        <v>INTERFOGAT</v>
      </c>
      <c r="M5" s="28">
        <f>IF(M17&lt;66,0,IF(M17&lt;70,1,IF(M17&lt;74,2,IF(M17&lt;78,3,IF(M17&lt;82,4,IF(M17&lt;86,5,IF(M17&lt;90,6,IF(M17&lt;94,7,IF(M17&lt;98,8,IF(M17&lt;101,9,10))))))))))</f>
        <v>3</v>
      </c>
    </row>
    <row r="6" spans="1:13">
      <c r="A6" s="32" t="s">
        <v>172</v>
      </c>
      <c r="B6" s="33">
        <v>5</v>
      </c>
      <c r="C6" s="60" t="s">
        <v>72</v>
      </c>
      <c r="D6" s="33">
        <v>5</v>
      </c>
      <c r="J6" s="34" t="s">
        <v>139</v>
      </c>
      <c r="K6" s="35">
        <v>6</v>
      </c>
      <c r="L6" s="56" t="s">
        <v>169</v>
      </c>
      <c r="M6" s="35">
        <v>4.5</v>
      </c>
    </row>
    <row r="7" spans="1:13">
      <c r="A7" s="36" t="s">
        <v>176</v>
      </c>
      <c r="B7" s="37">
        <v>6</v>
      </c>
      <c r="C7" s="29" t="s">
        <v>322</v>
      </c>
      <c r="D7" s="30">
        <v>7.5</v>
      </c>
      <c r="F7" s="38"/>
      <c r="G7" s="30"/>
      <c r="J7" s="39" t="s">
        <v>75</v>
      </c>
      <c r="K7" s="40">
        <v>6</v>
      </c>
      <c r="L7" s="36" t="s">
        <v>108</v>
      </c>
      <c r="M7" s="72">
        <v>6</v>
      </c>
    </row>
    <row r="8" spans="1:13">
      <c r="A8" s="36" t="s">
        <v>179</v>
      </c>
      <c r="B8" s="40">
        <v>6</v>
      </c>
      <c r="C8" s="29" t="s">
        <v>418</v>
      </c>
      <c r="D8" s="30">
        <v>5</v>
      </c>
      <c r="J8" s="39" t="s">
        <v>175</v>
      </c>
      <c r="K8" s="40">
        <v>6.5</v>
      </c>
      <c r="L8" s="56" t="s">
        <v>74</v>
      </c>
      <c r="M8" s="40">
        <v>6.5</v>
      </c>
    </row>
    <row r="9" spans="1:13">
      <c r="A9" s="36" t="s">
        <v>73</v>
      </c>
      <c r="B9" s="37">
        <v>9.5</v>
      </c>
      <c r="C9" s="61" t="s">
        <v>323</v>
      </c>
      <c r="D9" s="72">
        <v>6.5</v>
      </c>
      <c r="F9" s="75" t="s">
        <v>428</v>
      </c>
      <c r="J9" s="39" t="s">
        <v>183</v>
      </c>
      <c r="K9" s="40">
        <v>6.5</v>
      </c>
      <c r="L9" s="56" t="s">
        <v>136</v>
      </c>
      <c r="M9" s="40">
        <v>6</v>
      </c>
    </row>
    <row r="10" spans="1:13">
      <c r="A10" s="36" t="s">
        <v>318</v>
      </c>
      <c r="B10" s="72">
        <v>5.5</v>
      </c>
      <c r="C10" s="29" t="s">
        <v>419</v>
      </c>
      <c r="D10" s="30">
        <v>6.5</v>
      </c>
      <c r="F10" t="s">
        <v>427</v>
      </c>
      <c r="J10" s="39" t="s">
        <v>177</v>
      </c>
      <c r="K10" s="40">
        <v>6</v>
      </c>
      <c r="L10" s="56" t="s">
        <v>82</v>
      </c>
      <c r="M10" s="40">
        <v>6.5</v>
      </c>
    </row>
    <row r="11" spans="1:13">
      <c r="A11" s="36" t="s">
        <v>193</v>
      </c>
      <c r="B11" s="37">
        <v>6.5</v>
      </c>
      <c r="C11" s="36" t="s">
        <v>324</v>
      </c>
      <c r="D11" s="72">
        <v>5</v>
      </c>
      <c r="F11" t="s">
        <v>429</v>
      </c>
      <c r="J11" s="39" t="s">
        <v>374</v>
      </c>
      <c r="K11" s="40">
        <v>6.5</v>
      </c>
      <c r="L11" s="56" t="s">
        <v>405</v>
      </c>
      <c r="M11" s="40">
        <v>8</v>
      </c>
    </row>
    <row r="12" spans="1:13">
      <c r="A12" s="36" t="s">
        <v>78</v>
      </c>
      <c r="B12" s="37">
        <v>17.5</v>
      </c>
      <c r="C12" s="36" t="s">
        <v>325</v>
      </c>
      <c r="D12" s="72">
        <v>5.5</v>
      </c>
      <c r="F12" t="s">
        <v>430</v>
      </c>
      <c r="J12" s="36" t="s">
        <v>379</v>
      </c>
      <c r="K12" s="72">
        <v>5</v>
      </c>
      <c r="L12" s="56" t="s">
        <v>79</v>
      </c>
      <c r="M12" s="40">
        <v>7.5</v>
      </c>
    </row>
    <row r="13" spans="1:13">
      <c r="A13" s="36" t="s">
        <v>187</v>
      </c>
      <c r="B13" s="37">
        <v>7.5</v>
      </c>
      <c r="C13" s="61" t="s">
        <v>316</v>
      </c>
      <c r="D13" s="37">
        <v>7.5</v>
      </c>
      <c r="F13" t="s">
        <v>431</v>
      </c>
      <c r="J13" s="39" t="s">
        <v>184</v>
      </c>
      <c r="K13" s="40">
        <v>6</v>
      </c>
      <c r="L13" s="56" t="s">
        <v>406</v>
      </c>
      <c r="M13" s="40">
        <v>10</v>
      </c>
    </row>
    <row r="14" spans="1:13">
      <c r="A14" s="29" t="s">
        <v>216</v>
      </c>
      <c r="B14" s="30">
        <v>10</v>
      </c>
      <c r="C14" s="36" t="s">
        <v>326</v>
      </c>
      <c r="D14" s="72">
        <v>7.5</v>
      </c>
      <c r="F14" t="s">
        <v>432</v>
      </c>
      <c r="J14" s="39" t="s">
        <v>403</v>
      </c>
      <c r="K14" s="40">
        <v>9.5</v>
      </c>
      <c r="L14" s="56" t="s">
        <v>68</v>
      </c>
      <c r="M14" s="40">
        <v>6</v>
      </c>
    </row>
    <row r="15" spans="1:13">
      <c r="A15" s="36" t="s">
        <v>199</v>
      </c>
      <c r="B15" s="37">
        <v>11.5</v>
      </c>
      <c r="C15" s="61" t="s">
        <v>378</v>
      </c>
      <c r="D15" s="37">
        <v>10</v>
      </c>
      <c r="F15" t="s">
        <v>433</v>
      </c>
      <c r="J15" s="36" t="s">
        <v>200</v>
      </c>
      <c r="K15" s="72">
        <v>7.5</v>
      </c>
      <c r="L15" s="56" t="s">
        <v>67</v>
      </c>
      <c r="M15" s="40">
        <v>9.5</v>
      </c>
    </row>
    <row r="16" spans="1:13" ht="15" thickBot="1">
      <c r="A16" s="41" t="s">
        <v>196</v>
      </c>
      <c r="B16" s="40">
        <v>5</v>
      </c>
      <c r="C16" s="29" t="s">
        <v>413</v>
      </c>
      <c r="D16" s="30">
        <v>5</v>
      </c>
      <c r="F16" t="s">
        <v>434</v>
      </c>
      <c r="J16" s="43" t="s">
        <v>194</v>
      </c>
      <c r="K16" s="40">
        <v>10</v>
      </c>
      <c r="L16" s="58" t="s">
        <v>134</v>
      </c>
      <c r="M16" s="59">
        <v>6</v>
      </c>
    </row>
    <row r="17" spans="1:13" ht="15" thickBot="1">
      <c r="B17" s="44">
        <f>SUM(B6:B16)</f>
        <v>90</v>
      </c>
      <c r="C17" s="45"/>
      <c r="D17" s="62">
        <f>SUM(D6:D16)</f>
        <v>71</v>
      </c>
      <c r="F17" t="s">
        <v>435</v>
      </c>
      <c r="K17" s="44">
        <f>SUM(K6:K16)</f>
        <v>75.5</v>
      </c>
      <c r="M17" s="44">
        <f>SUM(M6:M16)</f>
        <v>76.5</v>
      </c>
    </row>
    <row r="18" spans="1:13" ht="15" thickBot="1">
      <c r="A18" s="46" t="s">
        <v>41</v>
      </c>
      <c r="C18" s="47" t="s">
        <v>41</v>
      </c>
      <c r="D18" s="48"/>
      <c r="F18" t="s">
        <v>436</v>
      </c>
      <c r="J18" s="46" t="s">
        <v>41</v>
      </c>
      <c r="L18" s="47" t="s">
        <v>41</v>
      </c>
    </row>
    <row r="19" spans="1:13">
      <c r="A19" s="49" t="s">
        <v>172</v>
      </c>
      <c r="B19" s="33">
        <v>5</v>
      </c>
      <c r="C19" s="49" t="s">
        <v>72</v>
      </c>
      <c r="D19" s="33">
        <v>5</v>
      </c>
      <c r="F19" t="s">
        <v>437</v>
      </c>
      <c r="J19" s="49" t="s">
        <v>139</v>
      </c>
      <c r="K19" s="33">
        <v>6</v>
      </c>
      <c r="L19" s="49" t="s">
        <v>404</v>
      </c>
      <c r="M19" s="33" t="s">
        <v>278</v>
      </c>
    </row>
    <row r="20" spans="1:13">
      <c r="A20" s="50" t="s">
        <v>204</v>
      </c>
      <c r="B20" s="37" t="s">
        <v>278</v>
      </c>
      <c r="C20" s="38" t="s">
        <v>327</v>
      </c>
      <c r="D20" s="30">
        <v>7.5</v>
      </c>
      <c r="F20" t="s">
        <v>438</v>
      </c>
      <c r="J20" s="50" t="s">
        <v>401</v>
      </c>
      <c r="K20" s="37">
        <v>4</v>
      </c>
      <c r="L20" s="51" t="s">
        <v>137</v>
      </c>
      <c r="M20" s="72">
        <v>6.5</v>
      </c>
    </row>
    <row r="21" spans="1:13">
      <c r="A21" s="51" t="s">
        <v>202</v>
      </c>
      <c r="B21" s="72">
        <v>6.5</v>
      </c>
      <c r="C21" s="51" t="s">
        <v>328</v>
      </c>
      <c r="D21" s="37" t="s">
        <v>278</v>
      </c>
      <c r="F21" t="s">
        <v>439</v>
      </c>
      <c r="J21" s="53" t="s">
        <v>415</v>
      </c>
      <c r="K21" s="37" t="s">
        <v>278</v>
      </c>
      <c r="L21" s="51" t="s">
        <v>381</v>
      </c>
      <c r="M21" s="37">
        <v>5</v>
      </c>
    </row>
    <row r="22" spans="1:13">
      <c r="A22" s="51" t="s">
        <v>399</v>
      </c>
      <c r="B22" s="37" t="s">
        <v>278</v>
      </c>
      <c r="C22" s="38" t="s">
        <v>420</v>
      </c>
      <c r="D22" s="30">
        <v>5</v>
      </c>
      <c r="J22" s="51" t="s">
        <v>375</v>
      </c>
      <c r="K22" s="37" t="s">
        <v>278</v>
      </c>
      <c r="L22" s="51" t="s">
        <v>154</v>
      </c>
      <c r="M22" s="37" t="s">
        <v>278</v>
      </c>
    </row>
    <row r="23" spans="1:13">
      <c r="A23" s="51" t="s">
        <v>190</v>
      </c>
      <c r="B23" s="37" t="s">
        <v>278</v>
      </c>
      <c r="C23" s="38" t="s">
        <v>421</v>
      </c>
      <c r="D23" s="30">
        <v>6.5</v>
      </c>
      <c r="J23" s="51" t="s">
        <v>402</v>
      </c>
      <c r="K23" s="72">
        <v>6.5</v>
      </c>
      <c r="L23" s="51" t="s">
        <v>151</v>
      </c>
      <c r="M23" s="37">
        <v>10</v>
      </c>
    </row>
    <row r="24" spans="1:13">
      <c r="A24" s="51" t="s">
        <v>208</v>
      </c>
      <c r="B24" s="37" t="s">
        <v>278</v>
      </c>
      <c r="C24" s="51" t="s">
        <v>400</v>
      </c>
      <c r="D24" s="37">
        <v>6</v>
      </c>
      <c r="J24" s="51" t="s">
        <v>376</v>
      </c>
      <c r="K24" s="37" t="s">
        <v>278</v>
      </c>
      <c r="L24" s="51" t="s">
        <v>138</v>
      </c>
      <c r="M24" s="37">
        <v>6</v>
      </c>
    </row>
    <row r="25" spans="1:13">
      <c r="A25" s="51" t="s">
        <v>319</v>
      </c>
      <c r="B25" s="37" t="s">
        <v>278</v>
      </c>
      <c r="C25" s="38" t="s">
        <v>414</v>
      </c>
      <c r="D25" s="30">
        <v>5</v>
      </c>
      <c r="J25" s="51" t="s">
        <v>80</v>
      </c>
      <c r="K25" s="37">
        <v>10</v>
      </c>
      <c r="L25" s="51" t="s">
        <v>102</v>
      </c>
      <c r="M25" s="37">
        <v>5</v>
      </c>
    </row>
    <row r="26" spans="1:13">
      <c r="A26" s="38" t="s">
        <v>219</v>
      </c>
      <c r="B26" s="30">
        <v>10</v>
      </c>
      <c r="C26" s="51" t="s">
        <v>391</v>
      </c>
      <c r="D26" s="72">
        <v>5.5</v>
      </c>
      <c r="J26" s="51" t="s">
        <v>377</v>
      </c>
      <c r="K26" s="72">
        <v>10</v>
      </c>
      <c r="L26" s="51" t="s">
        <v>103</v>
      </c>
      <c r="M26" s="37">
        <v>7</v>
      </c>
    </row>
    <row r="27" spans="1:13">
      <c r="A27" s="51" t="s">
        <v>320</v>
      </c>
      <c r="B27" s="37">
        <v>5</v>
      </c>
      <c r="C27" s="51" t="s">
        <v>398</v>
      </c>
      <c r="D27" s="37" t="s">
        <v>278</v>
      </c>
      <c r="J27" s="51" t="s">
        <v>380</v>
      </c>
      <c r="K27" s="37">
        <v>5</v>
      </c>
      <c r="L27" s="51" t="s">
        <v>126</v>
      </c>
      <c r="M27" s="37" t="s">
        <v>278</v>
      </c>
    </row>
    <row r="28" spans="1:13" ht="15" thickBot="1">
      <c r="A28" s="14" t="s">
        <v>321</v>
      </c>
      <c r="B28" s="54">
        <v>6</v>
      </c>
      <c r="C28" s="14"/>
      <c r="D28" s="55"/>
      <c r="J28" s="14" t="s">
        <v>422</v>
      </c>
      <c r="K28" s="54"/>
      <c r="L28" s="14"/>
      <c r="M28" s="54"/>
    </row>
    <row r="32" spans="1:13" ht="20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" thickBot="1">
      <c r="A34" s="27" t="str">
        <f>TABELLONE!J33</f>
        <v>SKIACCIAK MOSCA</v>
      </c>
      <c r="B34" s="28">
        <f>IF(B46&lt;66,0,IF(B46&lt;70,1,IF(B46&lt;74,2,IF(B46&lt;78,3,IF(B46&lt;82,4,IF(B46&lt;86,5,IF(B46&lt;90,6,IF(B46&lt;94,7,IF(B46&lt;98,8,IF(B46&lt;101,9,10))))))))))</f>
        <v>6</v>
      </c>
      <c r="C34" s="27" t="str">
        <f>TABELLONE!K33</f>
        <v>SELECAO PAPPIANAOS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TABELLONE!J34</f>
        <v>MC TOWN</v>
      </c>
      <c r="K34" s="28">
        <f>IF(K46&lt;66,0,IF(K46&lt;70,1,IF(K46&lt;74,2,IF(K46&lt;78,3,IF(K46&lt;82,4,IF(K46&lt;86,5,IF(K46&lt;90,6,IF(K46&lt;94,7,IF(K46&lt;98,8,IF(K46&lt;101,9,10))))))))))</f>
        <v>4</v>
      </c>
      <c r="L34" s="27" t="str">
        <f>TABELLONE!K34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>
      <c r="A35" s="32" t="s">
        <v>48</v>
      </c>
      <c r="B35" s="33">
        <v>6</v>
      </c>
      <c r="C35" s="45" t="s">
        <v>86</v>
      </c>
      <c r="D35" s="33">
        <v>5</v>
      </c>
      <c r="J35" s="34" t="s">
        <v>128</v>
      </c>
      <c r="K35" s="35">
        <v>3.5</v>
      </c>
      <c r="L35" s="34" t="s">
        <v>353</v>
      </c>
      <c r="M35" s="35">
        <v>6</v>
      </c>
    </row>
    <row r="36" spans="1:13">
      <c r="A36" s="36" t="s">
        <v>366</v>
      </c>
      <c r="B36" s="37">
        <v>10</v>
      </c>
      <c r="C36" s="45" t="s">
        <v>343</v>
      </c>
      <c r="D36" s="37">
        <v>6.5</v>
      </c>
      <c r="J36" s="39" t="s">
        <v>330</v>
      </c>
      <c r="K36" s="40">
        <v>5.5</v>
      </c>
      <c r="L36" s="39" t="s">
        <v>354</v>
      </c>
      <c r="M36" s="40">
        <v>7.5</v>
      </c>
    </row>
    <row r="37" spans="1:13">
      <c r="A37" s="36" t="s">
        <v>367</v>
      </c>
      <c r="B37" s="40">
        <v>5.5</v>
      </c>
      <c r="C37" s="29" t="s">
        <v>344</v>
      </c>
      <c r="D37" s="30">
        <v>6</v>
      </c>
      <c r="J37" s="39" t="s">
        <v>331</v>
      </c>
      <c r="K37" s="40">
        <v>6</v>
      </c>
      <c r="L37" s="39" t="s">
        <v>355</v>
      </c>
      <c r="M37" s="40">
        <v>7</v>
      </c>
    </row>
    <row r="38" spans="1:13">
      <c r="A38" s="36" t="s">
        <v>389</v>
      </c>
      <c r="B38" s="37">
        <v>6</v>
      </c>
      <c r="C38" s="29" t="s">
        <v>425</v>
      </c>
      <c r="D38" s="30" t="s">
        <v>278</v>
      </c>
      <c r="J38" s="39" t="s">
        <v>332</v>
      </c>
      <c r="K38" s="40">
        <v>6.5</v>
      </c>
      <c r="L38" s="39" t="s">
        <v>356</v>
      </c>
      <c r="M38" s="40">
        <v>6</v>
      </c>
    </row>
    <row r="39" spans="1:13">
      <c r="A39" s="29" t="s">
        <v>368</v>
      </c>
      <c r="B39" s="30">
        <v>5</v>
      </c>
      <c r="C39" s="45" t="s">
        <v>384</v>
      </c>
      <c r="D39" s="37">
        <v>5</v>
      </c>
      <c r="J39" s="39" t="s">
        <v>314</v>
      </c>
      <c r="K39" s="40">
        <v>7</v>
      </c>
      <c r="L39" s="39" t="s">
        <v>357</v>
      </c>
      <c r="M39" s="40">
        <v>7</v>
      </c>
    </row>
    <row r="40" spans="1:13">
      <c r="A40" s="36" t="s">
        <v>369</v>
      </c>
      <c r="B40" s="37">
        <v>13</v>
      </c>
      <c r="C40" s="45" t="s">
        <v>345</v>
      </c>
      <c r="D40" s="37">
        <v>6.5</v>
      </c>
      <c r="J40" s="39" t="s">
        <v>333</v>
      </c>
      <c r="K40" s="40">
        <v>7.5</v>
      </c>
      <c r="L40" s="39" t="s">
        <v>358</v>
      </c>
      <c r="M40" s="40">
        <v>6</v>
      </c>
    </row>
    <row r="41" spans="1:13">
      <c r="A41" s="36" t="s">
        <v>370</v>
      </c>
      <c r="B41" s="37">
        <v>6</v>
      </c>
      <c r="C41" s="45" t="s">
        <v>346</v>
      </c>
      <c r="D41" s="40">
        <v>5</v>
      </c>
      <c r="J41" s="29" t="s">
        <v>334</v>
      </c>
      <c r="K41" s="30">
        <v>5.5</v>
      </c>
      <c r="L41" s="39" t="s">
        <v>254</v>
      </c>
      <c r="M41" s="40">
        <v>8</v>
      </c>
    </row>
    <row r="42" spans="1:13">
      <c r="A42" s="29" t="s">
        <v>408</v>
      </c>
      <c r="B42" s="30">
        <v>7</v>
      </c>
      <c r="C42" s="45" t="s">
        <v>347</v>
      </c>
      <c r="D42" s="37">
        <v>6</v>
      </c>
      <c r="J42" s="29" t="s">
        <v>335</v>
      </c>
      <c r="K42" s="30">
        <v>10.5</v>
      </c>
      <c r="L42" s="39" t="s">
        <v>397</v>
      </c>
      <c r="M42" s="40">
        <v>4</v>
      </c>
    </row>
    <row r="43" spans="1:13">
      <c r="A43" s="36" t="s">
        <v>371</v>
      </c>
      <c r="B43" s="37">
        <v>17.5</v>
      </c>
      <c r="C43" s="29" t="s">
        <v>348</v>
      </c>
      <c r="D43" s="30">
        <v>5.5</v>
      </c>
      <c r="J43" s="39" t="s">
        <v>336</v>
      </c>
      <c r="K43" s="40">
        <v>13.5</v>
      </c>
      <c r="L43" s="39" t="s">
        <v>359</v>
      </c>
      <c r="M43" s="40">
        <v>10.5</v>
      </c>
    </row>
    <row r="44" spans="1:13">
      <c r="A44" s="36" t="s">
        <v>383</v>
      </c>
      <c r="B44" s="37">
        <v>4.5</v>
      </c>
      <c r="C44" s="29" t="s">
        <v>349</v>
      </c>
      <c r="D44" s="30">
        <v>6</v>
      </c>
      <c r="J44" s="39" t="s">
        <v>329</v>
      </c>
      <c r="K44" s="40">
        <v>5.5</v>
      </c>
      <c r="L44" s="29" t="s">
        <v>396</v>
      </c>
      <c r="M44" s="30" t="s">
        <v>278</v>
      </c>
    </row>
    <row r="45" spans="1:13" ht="15" thickBot="1">
      <c r="A45" s="41" t="s">
        <v>372</v>
      </c>
      <c r="B45" s="40">
        <v>8</v>
      </c>
      <c r="C45" s="57" t="s">
        <v>350</v>
      </c>
      <c r="D45" s="54">
        <v>4.5</v>
      </c>
      <c r="J45" s="41" t="s">
        <v>337</v>
      </c>
      <c r="K45" s="72">
        <v>10</v>
      </c>
      <c r="L45" s="42" t="s">
        <v>360</v>
      </c>
      <c r="M45" s="30">
        <v>4.5</v>
      </c>
    </row>
    <row r="46" spans="1:13" ht="15" thickBot="1">
      <c r="B46" s="44">
        <f>SUM(B35:B45)</f>
        <v>88.5</v>
      </c>
      <c r="D46" s="44">
        <f>SUM(D35:D45)</f>
        <v>56</v>
      </c>
      <c r="K46" s="44">
        <f>SUM(K35:K45)</f>
        <v>81</v>
      </c>
      <c r="M46" s="44">
        <f>SUM(M35:M45)</f>
        <v>66.5</v>
      </c>
    </row>
    <row r="47" spans="1:13" ht="1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48</v>
      </c>
      <c r="B48" s="33">
        <v>6</v>
      </c>
      <c r="C48" s="49" t="s">
        <v>86</v>
      </c>
      <c r="D48" s="33">
        <v>5</v>
      </c>
      <c r="J48" s="49" t="s">
        <v>128</v>
      </c>
      <c r="K48" s="33">
        <v>3.5</v>
      </c>
      <c r="L48" s="49" t="s">
        <v>361</v>
      </c>
      <c r="M48" s="33">
        <v>5.5</v>
      </c>
    </row>
    <row r="49" spans="1:13">
      <c r="A49" s="38" t="s">
        <v>382</v>
      </c>
      <c r="B49" s="30">
        <v>5</v>
      </c>
      <c r="C49" s="51" t="s">
        <v>344</v>
      </c>
      <c r="D49" s="37" t="s">
        <v>278</v>
      </c>
      <c r="J49" s="50" t="s">
        <v>338</v>
      </c>
      <c r="K49" s="37">
        <v>5.5</v>
      </c>
      <c r="L49" s="51" t="s">
        <v>362</v>
      </c>
      <c r="M49" s="37">
        <v>6</v>
      </c>
    </row>
    <row r="50" spans="1:13">
      <c r="A50" s="53" t="s">
        <v>407</v>
      </c>
      <c r="B50" s="37">
        <v>5</v>
      </c>
      <c r="C50" s="51" t="s">
        <v>351</v>
      </c>
      <c r="D50" s="37" t="s">
        <v>278</v>
      </c>
      <c r="J50" s="53" t="s">
        <v>385</v>
      </c>
      <c r="K50" s="37">
        <v>4.5</v>
      </c>
      <c r="L50" s="51" t="s">
        <v>426</v>
      </c>
      <c r="M50" s="37">
        <v>7</v>
      </c>
    </row>
    <row r="51" spans="1:13">
      <c r="A51" s="51" t="s">
        <v>392</v>
      </c>
      <c r="B51" s="37">
        <v>5.5</v>
      </c>
      <c r="C51" s="38" t="s">
        <v>411</v>
      </c>
      <c r="D51" s="30">
        <v>6</v>
      </c>
      <c r="J51" s="51" t="s">
        <v>394</v>
      </c>
      <c r="K51" s="37">
        <v>6</v>
      </c>
      <c r="L51" s="51" t="s">
        <v>363</v>
      </c>
      <c r="M51" s="37">
        <v>10</v>
      </c>
    </row>
    <row r="52" spans="1:13">
      <c r="A52" s="38" t="s">
        <v>373</v>
      </c>
      <c r="B52" s="30">
        <v>7</v>
      </c>
      <c r="C52" s="51" t="s">
        <v>388</v>
      </c>
      <c r="D52" s="37" t="s">
        <v>278</v>
      </c>
      <c r="J52" s="38" t="s">
        <v>339</v>
      </c>
      <c r="K52" s="30">
        <v>10.5</v>
      </c>
      <c r="L52" s="51" t="s">
        <v>364</v>
      </c>
      <c r="M52" s="37">
        <v>6.5</v>
      </c>
    </row>
    <row r="53" spans="1:13">
      <c r="A53" s="51" t="s">
        <v>423</v>
      </c>
      <c r="B53" s="37">
        <v>6</v>
      </c>
      <c r="C53" s="51" t="s">
        <v>352</v>
      </c>
      <c r="D53" s="37">
        <v>5</v>
      </c>
      <c r="J53" s="38" t="s">
        <v>340</v>
      </c>
      <c r="K53" s="30">
        <v>5.5</v>
      </c>
      <c r="L53" s="51" t="s">
        <v>417</v>
      </c>
      <c r="M53" s="37">
        <v>5.5</v>
      </c>
    </row>
    <row r="54" spans="1:13">
      <c r="A54" s="51" t="s">
        <v>409</v>
      </c>
      <c r="B54" s="37" t="s">
        <v>278</v>
      </c>
      <c r="C54" s="51" t="s">
        <v>387</v>
      </c>
      <c r="D54" s="37">
        <v>5</v>
      </c>
      <c r="J54" s="51" t="s">
        <v>416</v>
      </c>
      <c r="K54" s="37"/>
      <c r="L54" s="38" t="s">
        <v>386</v>
      </c>
      <c r="M54" s="30">
        <v>4.5</v>
      </c>
    </row>
    <row r="55" spans="1:13">
      <c r="A55" s="51" t="s">
        <v>410</v>
      </c>
      <c r="B55" s="37">
        <v>5.5</v>
      </c>
      <c r="C55" s="51" t="s">
        <v>390</v>
      </c>
      <c r="D55" s="37" t="s">
        <v>278</v>
      </c>
      <c r="J55" s="51" t="s">
        <v>341</v>
      </c>
      <c r="K55" s="72">
        <v>6.5</v>
      </c>
      <c r="L55" s="51" t="s">
        <v>365</v>
      </c>
      <c r="M55" s="37" t="s">
        <v>278</v>
      </c>
    </row>
    <row r="56" spans="1:13">
      <c r="A56" s="51" t="s">
        <v>424</v>
      </c>
      <c r="B56" s="37">
        <v>6</v>
      </c>
      <c r="C56" s="38" t="s">
        <v>393</v>
      </c>
      <c r="D56" s="30">
        <v>5.5</v>
      </c>
      <c r="J56" s="51" t="s">
        <v>342</v>
      </c>
      <c r="K56" s="37">
        <v>9.5</v>
      </c>
      <c r="L56" s="51"/>
      <c r="M56" s="37"/>
    </row>
    <row r="57" spans="1:13" ht="15" thickBot="1">
      <c r="A57" s="14"/>
      <c r="B57" s="54"/>
      <c r="C57" s="38" t="s">
        <v>412</v>
      </c>
      <c r="D57" s="55">
        <v>6</v>
      </c>
      <c r="J57" s="14" t="s">
        <v>395</v>
      </c>
      <c r="K57" s="54" t="s">
        <v>278</v>
      </c>
      <c r="L57" s="14"/>
      <c r="M57" s="54"/>
    </row>
  </sheetData>
  <mergeCells count="2">
    <mergeCell ref="A3:M3"/>
    <mergeCell ref="A32:M32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zoomScale="80" zoomScaleNormal="80" zoomScalePageLayoutView="80" workbookViewId="0">
      <selection activeCell="F5" sqref="F5:G9"/>
    </sheetView>
  </sheetViews>
  <sheetFormatPr baseColWidth="10" defaultColWidth="8.83203125" defaultRowHeight="14" x14ac:dyDescent="0"/>
  <cols>
    <col min="1" max="1" width="21.33203125" bestFit="1" customWidth="1"/>
    <col min="3" max="3" width="25.1640625" bestFit="1" customWidth="1"/>
    <col min="10" max="10" width="21.5" bestFit="1" customWidth="1"/>
    <col min="12" max="12" width="23.1640625" customWidth="1"/>
  </cols>
  <sheetData>
    <row r="1" spans="1:13" ht="23">
      <c r="A1" s="26" t="s">
        <v>13</v>
      </c>
    </row>
    <row r="3" spans="1:13" ht="20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3" ht="15" thickBot="1">
      <c r="A5" s="27" t="str">
        <f>TABELLONE!J12</f>
        <v>EVRIBADI MC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TABELLONE!K12</f>
        <v>INTERFOGAT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TABELLONE!J13</f>
        <v>SCARSENAL</v>
      </c>
      <c r="K5" s="28">
        <f>IF(K17&lt;66,0,IF(K17&lt;70,1,IF(K17&lt;74,2,IF(K17&lt;78,3,IF(K17&lt;82,4,IF(K17&lt;86,5,IF(K17&lt;90,6,IF(K17&lt;94,7,IF(K17&lt;98,8,IF(K17&lt;101,9,10))))))))))</f>
        <v>0</v>
      </c>
      <c r="L5" s="27" t="str">
        <f>TABELLONE!K13</f>
        <v>CSKA SCINA</v>
      </c>
      <c r="M5" s="28">
        <f>IF(M17&lt;66,0,IF(M17&lt;70,1,IF(M17&lt;74,2,IF(M17&lt;78,3,IF(M17&lt;82,4,IF(M17&lt;86,5,IF(M17&lt;90,6,IF(M17&lt;94,7,IF(M17&lt;98,8,IF(M17&lt;101,9,10))))))))))</f>
        <v>4</v>
      </c>
    </row>
    <row r="6" spans="1:13">
      <c r="A6" s="32" t="s">
        <v>107</v>
      </c>
      <c r="B6" s="33">
        <v>2</v>
      </c>
      <c r="C6" s="45" t="s">
        <v>169</v>
      </c>
      <c r="D6" s="33">
        <v>6</v>
      </c>
      <c r="J6" s="32" t="s">
        <v>72</v>
      </c>
      <c r="K6" s="35">
        <v>4.5</v>
      </c>
      <c r="L6" s="56" t="s">
        <v>440</v>
      </c>
      <c r="M6" s="35">
        <v>6.5</v>
      </c>
    </row>
    <row r="7" spans="1:13">
      <c r="A7" s="36" t="s">
        <v>453</v>
      </c>
      <c r="B7" s="37">
        <v>6.5</v>
      </c>
      <c r="C7" s="45" t="s">
        <v>404</v>
      </c>
      <c r="D7" s="37">
        <v>6.5</v>
      </c>
      <c r="F7" s="38"/>
      <c r="G7" s="30"/>
      <c r="J7" s="39" t="s">
        <v>498</v>
      </c>
      <c r="K7" s="40">
        <v>6</v>
      </c>
      <c r="L7" s="56" t="s">
        <v>441</v>
      </c>
      <c r="M7" s="40">
        <v>6</v>
      </c>
    </row>
    <row r="8" spans="1:13">
      <c r="A8" s="36" t="s">
        <v>454</v>
      </c>
      <c r="B8" s="40">
        <v>6</v>
      </c>
      <c r="C8" s="45" t="s">
        <v>74</v>
      </c>
      <c r="D8" s="37">
        <v>5</v>
      </c>
      <c r="J8" s="29" t="s">
        <v>323</v>
      </c>
      <c r="K8" s="30">
        <v>10</v>
      </c>
      <c r="L8" s="45" t="s">
        <v>509</v>
      </c>
      <c r="M8" s="40">
        <v>6</v>
      </c>
    </row>
    <row r="9" spans="1:13">
      <c r="A9" s="29" t="s">
        <v>455</v>
      </c>
      <c r="B9" s="30">
        <v>5</v>
      </c>
      <c r="C9" s="45" t="s">
        <v>476</v>
      </c>
      <c r="D9" s="40">
        <v>6</v>
      </c>
      <c r="F9" t="s">
        <v>428</v>
      </c>
      <c r="J9" s="29" t="s">
        <v>328</v>
      </c>
      <c r="K9" s="30">
        <v>5.5</v>
      </c>
      <c r="L9" s="29" t="s">
        <v>442</v>
      </c>
      <c r="M9" s="30">
        <v>6.5</v>
      </c>
    </row>
    <row r="10" spans="1:13">
      <c r="A10" s="36" t="s">
        <v>456</v>
      </c>
      <c r="B10" s="37">
        <v>6</v>
      </c>
      <c r="C10" s="45" t="s">
        <v>82</v>
      </c>
      <c r="D10" s="37">
        <v>5.5</v>
      </c>
      <c r="F10" t="s">
        <v>522</v>
      </c>
      <c r="J10" s="36" t="s">
        <v>499</v>
      </c>
      <c r="K10" s="40">
        <v>6</v>
      </c>
      <c r="L10" s="56" t="s">
        <v>443</v>
      </c>
      <c r="M10" s="40">
        <v>5.5</v>
      </c>
    </row>
    <row r="11" spans="1:13">
      <c r="A11" s="29" t="s">
        <v>457</v>
      </c>
      <c r="B11" s="30">
        <v>5.5</v>
      </c>
      <c r="C11" s="45" t="s">
        <v>405</v>
      </c>
      <c r="D11" s="37">
        <v>7.5</v>
      </c>
      <c r="F11" t="s">
        <v>523</v>
      </c>
      <c r="J11" s="36" t="s">
        <v>500</v>
      </c>
      <c r="K11" s="40">
        <v>6.5</v>
      </c>
      <c r="L11" s="39" t="s">
        <v>444</v>
      </c>
      <c r="M11" s="40">
        <v>5.5</v>
      </c>
    </row>
    <row r="12" spans="1:13">
      <c r="A12" s="36" t="s">
        <v>458</v>
      </c>
      <c r="B12" s="37">
        <v>6</v>
      </c>
      <c r="C12" s="45" t="s">
        <v>79</v>
      </c>
      <c r="D12" s="40">
        <v>4.5</v>
      </c>
      <c r="F12" t="s">
        <v>524</v>
      </c>
      <c r="J12" s="39" t="s">
        <v>316</v>
      </c>
      <c r="K12" s="40">
        <v>5.5</v>
      </c>
      <c r="L12" s="45" t="s">
        <v>510</v>
      </c>
      <c r="M12" s="40">
        <v>10</v>
      </c>
    </row>
    <row r="13" spans="1:13">
      <c r="A13" s="36" t="s">
        <v>459</v>
      </c>
      <c r="B13" s="37">
        <v>5</v>
      </c>
      <c r="C13" s="45" t="s">
        <v>406</v>
      </c>
      <c r="D13" s="37">
        <v>6.5</v>
      </c>
      <c r="F13" t="s">
        <v>525</v>
      </c>
      <c r="J13" s="29" t="s">
        <v>501</v>
      </c>
      <c r="K13" s="30">
        <v>0</v>
      </c>
      <c r="L13" s="45" t="s">
        <v>511</v>
      </c>
      <c r="M13" s="40">
        <v>10</v>
      </c>
    </row>
    <row r="14" spans="1:13">
      <c r="A14" s="36" t="s">
        <v>463</v>
      </c>
      <c r="B14" s="37">
        <v>5</v>
      </c>
      <c r="C14" s="45" t="s">
        <v>68</v>
      </c>
      <c r="D14" s="37">
        <v>6.5</v>
      </c>
      <c r="F14" t="s">
        <v>526</v>
      </c>
      <c r="J14" s="29" t="s">
        <v>378</v>
      </c>
      <c r="K14" s="30">
        <v>4.5</v>
      </c>
      <c r="L14" s="29" t="s">
        <v>446</v>
      </c>
      <c r="M14" s="30">
        <v>6.5</v>
      </c>
    </row>
    <row r="15" spans="1:13">
      <c r="A15" s="36" t="s">
        <v>461</v>
      </c>
      <c r="B15" s="37">
        <v>5.5</v>
      </c>
      <c r="C15" s="45" t="s">
        <v>67</v>
      </c>
      <c r="D15" s="37">
        <v>7</v>
      </c>
      <c r="F15" t="s">
        <v>433</v>
      </c>
      <c r="J15" s="39" t="s">
        <v>472</v>
      </c>
      <c r="K15" s="40">
        <v>6</v>
      </c>
      <c r="L15" s="39" t="s">
        <v>447</v>
      </c>
      <c r="M15" s="40">
        <v>13</v>
      </c>
    </row>
    <row r="16" spans="1:13" ht="15" thickBot="1">
      <c r="A16" s="41" t="s">
        <v>462</v>
      </c>
      <c r="B16" s="40">
        <v>10</v>
      </c>
      <c r="C16" s="29" t="s">
        <v>103</v>
      </c>
      <c r="D16" s="30">
        <v>9.5</v>
      </c>
      <c r="F16" t="s">
        <v>527</v>
      </c>
      <c r="J16" s="29" t="s">
        <v>326</v>
      </c>
      <c r="K16" s="30">
        <v>4.5</v>
      </c>
      <c r="L16" s="58" t="s">
        <v>448</v>
      </c>
      <c r="M16" s="59">
        <v>6</v>
      </c>
    </row>
    <row r="17" spans="1:13" ht="15" thickBot="1">
      <c r="B17" s="44">
        <f>SUM(B6:B16)</f>
        <v>62.5</v>
      </c>
      <c r="C17" s="45"/>
      <c r="D17" s="44">
        <f>SUM(D6:D16)</f>
        <v>70.5</v>
      </c>
      <c r="F17" t="s">
        <v>528</v>
      </c>
      <c r="K17" s="44">
        <f>SUM(K6:K16)</f>
        <v>59</v>
      </c>
      <c r="M17" s="44">
        <f>SUM(M6:M16)</f>
        <v>81.5</v>
      </c>
    </row>
    <row r="18" spans="1:13" ht="15" thickBot="1">
      <c r="A18" s="46" t="s">
        <v>41</v>
      </c>
      <c r="C18" s="47" t="s">
        <v>41</v>
      </c>
      <c r="D18" s="48"/>
      <c r="F18" t="s">
        <v>529</v>
      </c>
      <c r="J18" s="46" t="s">
        <v>41</v>
      </c>
      <c r="L18" s="47" t="s">
        <v>41</v>
      </c>
    </row>
    <row r="19" spans="1:13">
      <c r="A19" s="49" t="s">
        <v>107</v>
      </c>
      <c r="B19" s="33">
        <v>2</v>
      </c>
      <c r="C19" s="49" t="s">
        <v>169</v>
      </c>
      <c r="D19" s="33">
        <v>6</v>
      </c>
      <c r="J19" s="49" t="s">
        <v>72</v>
      </c>
      <c r="K19" s="33">
        <v>4.5</v>
      </c>
      <c r="L19" s="49" t="s">
        <v>440</v>
      </c>
      <c r="M19" s="33">
        <v>6.5</v>
      </c>
    </row>
    <row r="20" spans="1:13">
      <c r="A20" s="38" t="s">
        <v>464</v>
      </c>
      <c r="B20" s="30">
        <v>5</v>
      </c>
      <c r="C20" s="51" t="s">
        <v>477</v>
      </c>
      <c r="D20" s="37">
        <v>5</v>
      </c>
      <c r="J20" s="38" t="s">
        <v>502</v>
      </c>
      <c r="K20" s="30">
        <v>10</v>
      </c>
      <c r="L20" s="38" t="s">
        <v>449</v>
      </c>
      <c r="M20" s="30">
        <v>6.5</v>
      </c>
    </row>
    <row r="21" spans="1:13">
      <c r="A21" s="53" t="s">
        <v>465</v>
      </c>
      <c r="B21" s="37">
        <v>6</v>
      </c>
      <c r="C21" s="51" t="s">
        <v>136</v>
      </c>
      <c r="D21" s="37">
        <v>6</v>
      </c>
      <c r="J21" s="51" t="s">
        <v>503</v>
      </c>
      <c r="K21" s="37" t="s">
        <v>278</v>
      </c>
      <c r="L21" s="51" t="s">
        <v>512</v>
      </c>
      <c r="M21" s="37" t="s">
        <v>278</v>
      </c>
    </row>
    <row r="22" spans="1:13">
      <c r="A22" s="51" t="s">
        <v>466</v>
      </c>
      <c r="B22" s="37" t="s">
        <v>278</v>
      </c>
      <c r="C22" s="51" t="s">
        <v>381</v>
      </c>
      <c r="D22" s="37" t="s">
        <v>278</v>
      </c>
      <c r="J22" s="38" t="s">
        <v>322</v>
      </c>
      <c r="K22" s="30">
        <v>5.5</v>
      </c>
      <c r="L22" s="51" t="s">
        <v>513</v>
      </c>
      <c r="M22" s="37" t="s">
        <v>278</v>
      </c>
    </row>
    <row r="23" spans="1:13">
      <c r="A23" s="51" t="s">
        <v>467</v>
      </c>
      <c r="B23" s="37" t="s">
        <v>278</v>
      </c>
      <c r="C23" s="51" t="s">
        <v>154</v>
      </c>
      <c r="D23" s="37" t="s">
        <v>278</v>
      </c>
      <c r="J23" s="51" t="s">
        <v>504</v>
      </c>
      <c r="K23" s="37" t="s">
        <v>278</v>
      </c>
      <c r="L23" s="51" t="s">
        <v>445</v>
      </c>
      <c r="M23" s="37">
        <v>6.5</v>
      </c>
    </row>
    <row r="24" spans="1:13">
      <c r="A24" s="38" t="s">
        <v>468</v>
      </c>
      <c r="B24" s="30">
        <v>5.5</v>
      </c>
      <c r="C24" s="51" t="s">
        <v>151</v>
      </c>
      <c r="D24" s="37">
        <v>6.5</v>
      </c>
      <c r="J24" s="51" t="s">
        <v>505</v>
      </c>
      <c r="K24" s="37" t="s">
        <v>278</v>
      </c>
      <c r="L24" s="51" t="s">
        <v>450</v>
      </c>
      <c r="M24" s="37">
        <v>3.5</v>
      </c>
    </row>
    <row r="25" spans="1:13">
      <c r="A25" s="51" t="s">
        <v>469</v>
      </c>
      <c r="B25" s="37">
        <v>4.5</v>
      </c>
      <c r="C25" s="51" t="s">
        <v>138</v>
      </c>
      <c r="D25" s="37">
        <v>6.5</v>
      </c>
      <c r="J25" s="38" t="s">
        <v>506</v>
      </c>
      <c r="K25" s="30">
        <v>4.5</v>
      </c>
      <c r="L25" s="51" t="s">
        <v>451</v>
      </c>
      <c r="M25" s="37">
        <v>6</v>
      </c>
    </row>
    <row r="26" spans="1:13">
      <c r="A26" s="51" t="s">
        <v>471</v>
      </c>
      <c r="B26" s="37">
        <v>6</v>
      </c>
      <c r="C26" s="51" t="s">
        <v>102</v>
      </c>
      <c r="D26" s="37" t="s">
        <v>278</v>
      </c>
      <c r="J26" s="38" t="s">
        <v>507</v>
      </c>
      <c r="K26" s="30">
        <v>4.5</v>
      </c>
      <c r="L26" s="38" t="s">
        <v>452</v>
      </c>
      <c r="M26" s="30">
        <v>6.5</v>
      </c>
    </row>
    <row r="27" spans="1:13">
      <c r="A27" s="51" t="s">
        <v>460</v>
      </c>
      <c r="B27" s="37">
        <v>11.5</v>
      </c>
      <c r="C27" s="38" t="s">
        <v>493</v>
      </c>
      <c r="D27" s="30">
        <v>9.5</v>
      </c>
      <c r="J27" s="51" t="s">
        <v>508</v>
      </c>
      <c r="K27" s="37">
        <v>5</v>
      </c>
      <c r="L27" s="51" t="s">
        <v>514</v>
      </c>
      <c r="M27" s="37">
        <v>5</v>
      </c>
    </row>
    <row r="28" spans="1:13" ht="15" thickBot="1">
      <c r="A28" s="14" t="s">
        <v>470</v>
      </c>
      <c r="B28" s="54" t="s">
        <v>278</v>
      </c>
      <c r="C28" s="14" t="s">
        <v>134</v>
      </c>
      <c r="D28" s="54" t="s">
        <v>278</v>
      </c>
      <c r="J28" s="14"/>
      <c r="K28" s="54"/>
      <c r="L28" s="13" t="s">
        <v>515</v>
      </c>
      <c r="M28" s="54" t="s">
        <v>278</v>
      </c>
    </row>
    <row r="32" spans="1:13" ht="20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" thickBot="1">
      <c r="A34" s="27" t="str">
        <f>TABELLONE!J38</f>
        <v>SKIACCIAK MOSCA</v>
      </c>
      <c r="B34" s="28">
        <f>IF(B46&lt;66,0,IF(B46&lt;70,1,IF(B46&lt;74,2,IF(B46&lt;78,3,IF(B46&lt;82,4,IF(B46&lt;86,5,IF(B46&lt;90,6,IF(B46&lt;94,7,IF(B46&lt;98,8,IF(B46&lt;101,9,10))))))))))</f>
        <v>1</v>
      </c>
      <c r="C34" s="27" t="str">
        <f>TABELLONE!K38</f>
        <v>AS TRONZI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TABELLONE!J39</f>
        <v>SELECAO PAPPIANAOS</v>
      </c>
      <c r="K34" s="28">
        <f>IF(K46&lt;66,0,IF(K46&lt;70,1,IF(K46&lt;74,2,IF(K46&lt;78,3,IF(K46&lt;82,4,IF(K46&lt;86,5,IF(K46&lt;90,6,IF(K46&lt;94,7,IF(K46&lt;98,8,IF(K46&lt;101,9,10))))))))))</f>
        <v>1</v>
      </c>
      <c r="L34" s="27" t="str">
        <f>TABELLONE!K39</f>
        <v>MC TOWN</v>
      </c>
      <c r="M34" s="28">
        <f>IF(M46&lt;66,0,IF(M46&lt;70,1,IF(M46&lt;74,2,IF(M46&lt;78,3,IF(M46&lt;82,4,IF(M46&lt;86,5,IF(M46&lt;90,6,IF(M46&lt;94,7,IF(M46&lt;98,8,IF(M46&lt;101,9,10))))))))))</f>
        <v>4</v>
      </c>
    </row>
    <row r="35" spans="1:13">
      <c r="A35" s="32" t="s">
        <v>48</v>
      </c>
      <c r="B35" s="33">
        <v>6</v>
      </c>
      <c r="C35" s="45" t="s">
        <v>173</v>
      </c>
      <c r="D35" s="33">
        <v>5</v>
      </c>
      <c r="J35" s="34" t="s">
        <v>86</v>
      </c>
      <c r="K35" s="35">
        <v>3</v>
      </c>
      <c r="L35" s="34" t="s">
        <v>128</v>
      </c>
      <c r="M35" s="35">
        <v>6</v>
      </c>
    </row>
    <row r="36" spans="1:13">
      <c r="A36" s="36" t="s">
        <v>366</v>
      </c>
      <c r="B36" s="37">
        <v>6.5</v>
      </c>
      <c r="C36" s="45" t="s">
        <v>280</v>
      </c>
      <c r="D36" s="37">
        <v>4</v>
      </c>
      <c r="J36" s="29" t="s">
        <v>343</v>
      </c>
      <c r="K36" s="30">
        <v>6</v>
      </c>
      <c r="L36" s="39" t="s">
        <v>330</v>
      </c>
      <c r="M36" s="40">
        <v>5.5</v>
      </c>
    </row>
    <row r="37" spans="1:13">
      <c r="A37" s="36" t="s">
        <v>367</v>
      </c>
      <c r="B37" s="40">
        <v>6.5</v>
      </c>
      <c r="C37" s="45" t="s">
        <v>224</v>
      </c>
      <c r="D37" s="37">
        <v>5.5</v>
      </c>
      <c r="J37" s="36" t="s">
        <v>494</v>
      </c>
      <c r="K37" s="40">
        <v>6</v>
      </c>
      <c r="L37" s="36" t="s">
        <v>520</v>
      </c>
      <c r="M37" s="40">
        <v>6</v>
      </c>
    </row>
    <row r="38" spans="1:13">
      <c r="A38" s="36" t="s">
        <v>482</v>
      </c>
      <c r="B38" s="40">
        <v>7.5</v>
      </c>
      <c r="C38" s="29" t="s">
        <v>223</v>
      </c>
      <c r="D38" s="30">
        <v>0</v>
      </c>
      <c r="J38" s="29" t="s">
        <v>425</v>
      </c>
      <c r="K38" s="30">
        <v>0</v>
      </c>
      <c r="L38" s="29" t="s">
        <v>331</v>
      </c>
      <c r="M38" s="30">
        <v>6.5</v>
      </c>
    </row>
    <row r="39" spans="1:13">
      <c r="A39" s="29" t="s">
        <v>389</v>
      </c>
      <c r="B39" s="30">
        <v>6.5</v>
      </c>
      <c r="C39" s="29" t="s">
        <v>516</v>
      </c>
      <c r="D39" s="30">
        <v>5.5</v>
      </c>
      <c r="J39" s="39" t="s">
        <v>384</v>
      </c>
      <c r="K39" s="40">
        <v>6.5</v>
      </c>
      <c r="L39" s="39" t="s">
        <v>339</v>
      </c>
      <c r="M39" s="40">
        <v>6</v>
      </c>
    </row>
    <row r="40" spans="1:13">
      <c r="A40" s="29" t="s">
        <v>483</v>
      </c>
      <c r="B40" s="30">
        <v>6</v>
      </c>
      <c r="C40" s="29" t="s">
        <v>234</v>
      </c>
      <c r="D40" s="30">
        <v>6</v>
      </c>
      <c r="J40" s="39" t="s">
        <v>345</v>
      </c>
      <c r="K40" s="40">
        <v>10</v>
      </c>
      <c r="L40" s="39" t="s">
        <v>314</v>
      </c>
      <c r="M40" s="40">
        <v>6</v>
      </c>
    </row>
    <row r="41" spans="1:13">
      <c r="A41" s="29" t="s">
        <v>370</v>
      </c>
      <c r="B41" s="30">
        <v>0</v>
      </c>
      <c r="C41" s="45" t="s">
        <v>231</v>
      </c>
      <c r="D41" s="40">
        <v>7.5</v>
      </c>
      <c r="J41" s="39" t="s">
        <v>346</v>
      </c>
      <c r="K41" s="40">
        <v>6</v>
      </c>
      <c r="L41" s="39" t="s">
        <v>336</v>
      </c>
      <c r="M41" s="40">
        <v>5.5</v>
      </c>
    </row>
    <row r="42" spans="1:13">
      <c r="A42" s="36" t="s">
        <v>475</v>
      </c>
      <c r="B42" s="37">
        <v>6</v>
      </c>
      <c r="C42" s="45" t="s">
        <v>254</v>
      </c>
      <c r="D42" s="37">
        <v>6</v>
      </c>
      <c r="J42" s="36" t="s">
        <v>495</v>
      </c>
      <c r="K42" s="40">
        <v>5</v>
      </c>
      <c r="L42" s="39" t="s">
        <v>333</v>
      </c>
      <c r="M42" s="40">
        <v>10.5</v>
      </c>
    </row>
    <row r="43" spans="1:13">
      <c r="A43" s="36" t="s">
        <v>369</v>
      </c>
      <c r="B43" s="37">
        <v>7</v>
      </c>
      <c r="C43" s="29" t="s">
        <v>275</v>
      </c>
      <c r="D43" s="30">
        <v>6</v>
      </c>
      <c r="J43" s="39" t="s">
        <v>348</v>
      </c>
      <c r="K43" s="40">
        <v>5.5</v>
      </c>
      <c r="L43" s="36" t="s">
        <v>521</v>
      </c>
      <c r="M43" s="40">
        <v>13.5</v>
      </c>
    </row>
    <row r="44" spans="1:13">
      <c r="A44" s="36" t="s">
        <v>371</v>
      </c>
      <c r="B44" s="37">
        <v>6.5</v>
      </c>
      <c r="C44" s="45" t="s">
        <v>473</v>
      </c>
      <c r="D44" s="37">
        <v>6</v>
      </c>
      <c r="J44" s="29" t="s">
        <v>349</v>
      </c>
      <c r="K44" s="30">
        <v>4.5</v>
      </c>
      <c r="L44" s="39" t="s">
        <v>341</v>
      </c>
      <c r="M44" s="40">
        <v>7.5</v>
      </c>
    </row>
    <row r="45" spans="1:13" ht="15" thickBot="1">
      <c r="A45" s="41" t="s">
        <v>484</v>
      </c>
      <c r="B45" s="40">
        <v>10</v>
      </c>
      <c r="C45" s="57" t="s">
        <v>474</v>
      </c>
      <c r="D45" s="54">
        <v>10.5</v>
      </c>
      <c r="J45" s="41" t="s">
        <v>496</v>
      </c>
      <c r="K45" s="40">
        <v>15</v>
      </c>
      <c r="L45" s="43" t="s">
        <v>337</v>
      </c>
      <c r="M45" s="40">
        <v>6</v>
      </c>
    </row>
    <row r="46" spans="1:13" ht="15" thickBot="1">
      <c r="B46" s="44">
        <f>SUM(B35:B45)</f>
        <v>68.5</v>
      </c>
      <c r="D46" s="44">
        <f>SUM(D35:D45)</f>
        <v>62</v>
      </c>
      <c r="K46" s="44">
        <f>SUM(K35:K45)</f>
        <v>67.5</v>
      </c>
      <c r="M46" s="44">
        <f>SUM(M35:M45)</f>
        <v>79</v>
      </c>
    </row>
    <row r="47" spans="1:13" ht="15" thickBot="1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>
      <c r="A48" s="49" t="s">
        <v>48</v>
      </c>
      <c r="B48" s="33">
        <v>6</v>
      </c>
      <c r="C48" s="49" t="s">
        <v>173</v>
      </c>
      <c r="D48" s="33">
        <v>5</v>
      </c>
      <c r="J48" s="49" t="s">
        <v>86</v>
      </c>
      <c r="K48" s="33">
        <v>3</v>
      </c>
      <c r="L48" s="49" t="s">
        <v>128</v>
      </c>
      <c r="M48" s="33">
        <v>6</v>
      </c>
    </row>
    <row r="49" spans="1:13">
      <c r="A49" s="50" t="s">
        <v>485</v>
      </c>
      <c r="B49" s="37" t="s">
        <v>278</v>
      </c>
      <c r="C49" s="38" t="s">
        <v>228</v>
      </c>
      <c r="D49" s="30">
        <v>5.5</v>
      </c>
      <c r="J49" s="51" t="s">
        <v>497</v>
      </c>
      <c r="K49" s="37" t="s">
        <v>278</v>
      </c>
      <c r="L49" s="38" t="s">
        <v>478</v>
      </c>
      <c r="M49" s="30">
        <v>6.5</v>
      </c>
    </row>
    <row r="50" spans="1:13">
      <c r="A50" s="38" t="s">
        <v>486</v>
      </c>
      <c r="B50" s="30">
        <v>6.5</v>
      </c>
      <c r="C50" s="51" t="s">
        <v>517</v>
      </c>
      <c r="D50" s="37" t="s">
        <v>278</v>
      </c>
      <c r="J50" s="38" t="s">
        <v>411</v>
      </c>
      <c r="K50" s="30">
        <v>6</v>
      </c>
      <c r="L50" s="51" t="s">
        <v>338</v>
      </c>
      <c r="M50" s="37" t="s">
        <v>278</v>
      </c>
    </row>
    <row r="51" spans="1:13">
      <c r="A51" s="51" t="s">
        <v>487</v>
      </c>
      <c r="B51" s="37">
        <v>6.5</v>
      </c>
      <c r="C51" s="51" t="s">
        <v>518</v>
      </c>
      <c r="D51" s="37" t="s">
        <v>278</v>
      </c>
      <c r="J51" s="51" t="s">
        <v>388</v>
      </c>
      <c r="K51" s="37">
        <v>6.5</v>
      </c>
      <c r="L51" s="51" t="s">
        <v>385</v>
      </c>
      <c r="M51" s="37" t="s">
        <v>278</v>
      </c>
    </row>
    <row r="52" spans="1:13">
      <c r="A52" s="38" t="s">
        <v>373</v>
      </c>
      <c r="B52" s="30">
        <v>6</v>
      </c>
      <c r="C52" s="38" t="s">
        <v>256</v>
      </c>
      <c r="D52" s="30">
        <v>6</v>
      </c>
      <c r="J52" s="51" t="s">
        <v>352</v>
      </c>
      <c r="K52" s="37">
        <v>6</v>
      </c>
      <c r="L52" s="51" t="s">
        <v>335</v>
      </c>
      <c r="M52" s="37" t="s">
        <v>278</v>
      </c>
    </row>
    <row r="53" spans="1:13">
      <c r="A53" s="51" t="s">
        <v>488</v>
      </c>
      <c r="B53" s="37" t="s">
        <v>278</v>
      </c>
      <c r="C53" s="38" t="s">
        <v>309</v>
      </c>
      <c r="D53" s="30">
        <v>6</v>
      </c>
      <c r="J53" s="51" t="s">
        <v>387</v>
      </c>
      <c r="K53" s="37">
        <v>7</v>
      </c>
      <c r="L53" s="51" t="s">
        <v>340</v>
      </c>
      <c r="M53" s="37">
        <v>8</v>
      </c>
    </row>
    <row r="54" spans="1:13">
      <c r="A54" s="51" t="s">
        <v>489</v>
      </c>
      <c r="B54" s="37" t="s">
        <v>278</v>
      </c>
      <c r="C54" s="51" t="s">
        <v>296</v>
      </c>
      <c r="D54" s="37" t="s">
        <v>278</v>
      </c>
      <c r="J54" s="51" t="s">
        <v>390</v>
      </c>
      <c r="K54" s="37" t="s">
        <v>278</v>
      </c>
      <c r="L54" s="51" t="s">
        <v>481</v>
      </c>
      <c r="M54" s="37">
        <v>7</v>
      </c>
    </row>
    <row r="55" spans="1:13">
      <c r="A55" s="51" t="s">
        <v>490</v>
      </c>
      <c r="B55" s="37">
        <v>10</v>
      </c>
      <c r="C55" s="51" t="s">
        <v>276</v>
      </c>
      <c r="D55" s="37">
        <v>6</v>
      </c>
      <c r="J55" s="38" t="s">
        <v>393</v>
      </c>
      <c r="K55" s="30">
        <v>4.5</v>
      </c>
      <c r="L55" s="51" t="s">
        <v>342</v>
      </c>
      <c r="M55" s="37">
        <v>6</v>
      </c>
    </row>
    <row r="56" spans="1:13" ht="15" thickBot="1">
      <c r="A56" s="51" t="s">
        <v>491</v>
      </c>
      <c r="B56" s="37">
        <v>5.5</v>
      </c>
      <c r="C56" s="51" t="s">
        <v>295</v>
      </c>
      <c r="D56" s="37" t="s">
        <v>278</v>
      </c>
      <c r="J56" s="14" t="s">
        <v>412</v>
      </c>
      <c r="K56" s="37">
        <v>9.5</v>
      </c>
      <c r="L56" s="51" t="s">
        <v>479</v>
      </c>
      <c r="M56" s="37">
        <v>6.5</v>
      </c>
    </row>
    <row r="57" spans="1:13" ht="15" thickBot="1">
      <c r="A57" s="13" t="s">
        <v>492</v>
      </c>
      <c r="B57" s="54" t="s">
        <v>278</v>
      </c>
      <c r="C57" s="13" t="s">
        <v>519</v>
      </c>
      <c r="D57" s="54" t="s">
        <v>278</v>
      </c>
      <c r="J57" s="14"/>
      <c r="K57" s="54"/>
      <c r="L57" s="14" t="s">
        <v>480</v>
      </c>
      <c r="M57" s="59" t="s">
        <v>278</v>
      </c>
    </row>
  </sheetData>
  <mergeCells count="2">
    <mergeCell ref="A3:M3"/>
    <mergeCell ref="A32:M32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="80" zoomScaleNormal="80" zoomScalePageLayoutView="80" workbookViewId="0">
      <selection activeCell="M23" sqref="M23"/>
    </sheetView>
  </sheetViews>
  <sheetFormatPr baseColWidth="10" defaultColWidth="8.83203125" defaultRowHeight="14" x14ac:dyDescent="0"/>
  <cols>
    <col min="1" max="1" width="19.1640625" bestFit="1" customWidth="1"/>
    <col min="3" max="3" width="17.83203125" bestFit="1" customWidth="1"/>
    <col min="10" max="10" width="17.6640625" bestFit="1" customWidth="1"/>
    <col min="12" max="12" width="20.5" bestFit="1" customWidth="1"/>
  </cols>
  <sheetData>
    <row r="1" spans="1:13" ht="23">
      <c r="A1" s="26" t="s">
        <v>42</v>
      </c>
    </row>
    <row r="3" spans="1:13" ht="20">
      <c r="A3" s="63"/>
      <c r="B3" s="64"/>
      <c r="C3" s="64"/>
      <c r="D3" s="64"/>
      <c r="E3" s="64"/>
      <c r="F3" s="64"/>
      <c r="G3" s="65" t="s">
        <v>43</v>
      </c>
      <c r="H3" s="64"/>
      <c r="I3" s="64"/>
      <c r="J3" s="64"/>
      <c r="K3" s="64"/>
      <c r="L3" s="64"/>
      <c r="M3" s="66"/>
    </row>
    <row r="5" spans="1:13" ht="15" thickBot="1">
      <c r="A5" s="27" t="str">
        <f>TABELLONE!A56</f>
        <v>CSKA SCINA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TABELLONE!B56</f>
        <v>SKIACCIAK MOSCA</v>
      </c>
      <c r="D5" s="28">
        <f>IF(D17&lt;66,0,IF(D17&lt;70,1,IF(D17&lt;74,2,IF(D17&lt;78,3,IF(D17&lt;82,4,IF(D17&lt;86,5,IF(D17&lt;90,6,IF(D17&lt;94,7,IF(D17&lt;98,8,IF(D17&lt;101,9,10))))))))))</f>
        <v>7</v>
      </c>
      <c r="J5" s="27" t="str">
        <f>TABELLONE!A57</f>
        <v>MC TOWN</v>
      </c>
      <c r="K5" s="28">
        <f>IF(K17&lt;66,0,IF(K17&lt;70,1,IF(K17&lt;74,2,IF(K17&lt;78,3,IF(K17&lt;82,4,IF(K17&lt;86,5,IF(K17&lt;90,6,IF(K17&lt;94,7,IF(K17&lt;98,8,IF(K17&lt;101,9,10))))))))))</f>
        <v>4</v>
      </c>
      <c r="L5" s="27" t="str">
        <f>TABELLONE!B57</f>
        <v>INTERFOGAT</v>
      </c>
      <c r="M5" s="28">
        <f>IF(M17&lt;66,0,IF(M17&lt;70,1,IF(M17&lt;74,2,IF(M17&lt;78,3,IF(M17&lt;82,4,IF(M17&lt;86,5,IF(M17&lt;90,6,IF(M17&lt;94,7,IF(M17&lt;98,8,IF(M17&lt;101,9,10))))))))))</f>
        <v>2</v>
      </c>
    </row>
    <row r="6" spans="1:13">
      <c r="A6" s="32" t="s">
        <v>440</v>
      </c>
      <c r="B6" s="33">
        <v>4.5</v>
      </c>
      <c r="C6" s="45" t="s">
        <v>48</v>
      </c>
      <c r="D6" s="33">
        <v>8.5</v>
      </c>
      <c r="F6" s="29"/>
      <c r="G6" s="30"/>
      <c r="J6" s="32" t="s">
        <v>107</v>
      </c>
      <c r="K6" s="33">
        <v>7.5</v>
      </c>
      <c r="L6" s="45" t="s">
        <v>174</v>
      </c>
      <c r="M6" s="33">
        <v>4</v>
      </c>
    </row>
    <row r="7" spans="1:13">
      <c r="A7" s="36" t="s">
        <v>453</v>
      </c>
      <c r="B7" s="40">
        <v>7</v>
      </c>
      <c r="C7" s="45" t="s">
        <v>537</v>
      </c>
      <c r="D7" s="37">
        <v>6</v>
      </c>
      <c r="J7" s="36" t="s">
        <v>331</v>
      </c>
      <c r="K7" s="37">
        <v>6</v>
      </c>
      <c r="L7" s="45" t="s">
        <v>113</v>
      </c>
      <c r="M7" s="37">
        <v>6.5</v>
      </c>
    </row>
    <row r="8" spans="1:13">
      <c r="A8" s="36" t="s">
        <v>530</v>
      </c>
      <c r="B8" s="40">
        <v>4</v>
      </c>
      <c r="C8" s="45" t="s">
        <v>366</v>
      </c>
      <c r="D8" s="37">
        <v>5.5</v>
      </c>
      <c r="F8" s="38"/>
      <c r="G8" s="30"/>
      <c r="J8" s="36" t="s">
        <v>323</v>
      </c>
      <c r="K8" s="40">
        <v>6</v>
      </c>
      <c r="L8" s="45" t="s">
        <v>548</v>
      </c>
      <c r="M8" s="37">
        <v>4.5</v>
      </c>
    </row>
    <row r="9" spans="1:13">
      <c r="A9" s="29" t="s">
        <v>531</v>
      </c>
      <c r="B9" s="30">
        <v>7</v>
      </c>
      <c r="C9" s="45" t="s">
        <v>552</v>
      </c>
      <c r="D9" s="40">
        <v>5.5</v>
      </c>
      <c r="J9" s="36" t="s">
        <v>332</v>
      </c>
      <c r="K9" s="37">
        <v>5.5</v>
      </c>
      <c r="L9" s="45" t="s">
        <v>108</v>
      </c>
      <c r="M9" s="40">
        <v>6</v>
      </c>
    </row>
    <row r="10" spans="1:13">
      <c r="A10" s="36" t="s">
        <v>532</v>
      </c>
      <c r="B10" s="37">
        <v>6.5</v>
      </c>
      <c r="C10" s="45" t="s">
        <v>369</v>
      </c>
      <c r="D10" s="37">
        <v>9</v>
      </c>
      <c r="F10" t="s">
        <v>428</v>
      </c>
      <c r="J10" s="36" t="s">
        <v>339</v>
      </c>
      <c r="K10" s="37">
        <v>6.5</v>
      </c>
      <c r="L10" s="45" t="s">
        <v>64</v>
      </c>
      <c r="M10" s="37">
        <v>10</v>
      </c>
    </row>
    <row r="11" spans="1:13">
      <c r="A11" s="36" t="s">
        <v>443</v>
      </c>
      <c r="B11" s="40">
        <v>6.5</v>
      </c>
      <c r="C11" s="29" t="s">
        <v>538</v>
      </c>
      <c r="D11" s="30">
        <v>6</v>
      </c>
      <c r="F11" t="s">
        <v>549</v>
      </c>
      <c r="J11" s="36" t="s">
        <v>314</v>
      </c>
      <c r="K11" s="37">
        <v>7</v>
      </c>
      <c r="L11" s="45" t="s">
        <v>131</v>
      </c>
      <c r="M11" s="37">
        <v>6.5</v>
      </c>
    </row>
    <row r="12" spans="1:13">
      <c r="A12" s="36" t="s">
        <v>445</v>
      </c>
      <c r="B12" s="37">
        <v>3.5</v>
      </c>
      <c r="C12" s="45" t="s">
        <v>539</v>
      </c>
      <c r="D12" s="40">
        <v>7</v>
      </c>
      <c r="F12" t="s">
        <v>550</v>
      </c>
      <c r="J12" s="36" t="s">
        <v>551</v>
      </c>
      <c r="K12" s="37">
        <v>3</v>
      </c>
      <c r="L12" s="45" t="s">
        <v>116</v>
      </c>
      <c r="M12" s="40">
        <v>5.5</v>
      </c>
    </row>
    <row r="13" spans="1:13">
      <c r="A13" s="36" t="s">
        <v>457</v>
      </c>
      <c r="B13" s="40">
        <v>7</v>
      </c>
      <c r="C13" s="29" t="s">
        <v>543</v>
      </c>
      <c r="D13" s="30">
        <v>5</v>
      </c>
      <c r="F13" t="s">
        <v>553</v>
      </c>
      <c r="J13" s="36" t="s">
        <v>458</v>
      </c>
      <c r="K13" s="37">
        <v>4</v>
      </c>
      <c r="L13" s="45" t="s">
        <v>135</v>
      </c>
      <c r="M13" s="37">
        <v>6.5</v>
      </c>
    </row>
    <row r="14" spans="1:13">
      <c r="A14" s="36" t="s">
        <v>447</v>
      </c>
      <c r="B14" s="37">
        <v>5.5</v>
      </c>
      <c r="C14" s="36" t="s">
        <v>371</v>
      </c>
      <c r="D14" s="40">
        <v>12.5</v>
      </c>
      <c r="F14" t="s">
        <v>554</v>
      </c>
      <c r="J14" s="36" t="s">
        <v>329</v>
      </c>
      <c r="K14" s="37">
        <v>11.5</v>
      </c>
      <c r="L14" s="45" t="s">
        <v>68</v>
      </c>
      <c r="M14" s="37">
        <v>14</v>
      </c>
    </row>
    <row r="15" spans="1:13">
      <c r="A15" s="36" t="s">
        <v>452</v>
      </c>
      <c r="B15" s="37">
        <v>5.5</v>
      </c>
      <c r="C15" s="45" t="s">
        <v>496</v>
      </c>
      <c r="D15" s="37">
        <v>22</v>
      </c>
      <c r="F15" t="s">
        <v>437</v>
      </c>
      <c r="J15" s="36" t="s">
        <v>462</v>
      </c>
      <c r="K15" s="37">
        <v>11.5</v>
      </c>
      <c r="L15" s="29" t="s">
        <v>67</v>
      </c>
      <c r="M15" s="30">
        <v>4</v>
      </c>
    </row>
    <row r="16" spans="1:13" ht="15" thickBot="1">
      <c r="A16" s="41" t="s">
        <v>446</v>
      </c>
      <c r="B16" s="40">
        <v>6</v>
      </c>
      <c r="C16" s="29" t="s">
        <v>541</v>
      </c>
      <c r="D16" s="30">
        <v>4.5</v>
      </c>
      <c r="F16" t="s">
        <v>557</v>
      </c>
      <c r="J16" s="29" t="s">
        <v>460</v>
      </c>
      <c r="K16" s="30">
        <v>9.5</v>
      </c>
      <c r="L16" s="57" t="s">
        <v>133</v>
      </c>
      <c r="M16" s="54">
        <v>4</v>
      </c>
    </row>
    <row r="17" spans="1:13" ht="15" thickBot="1">
      <c r="B17" s="44">
        <f>SUM(B6:B16)</f>
        <v>63</v>
      </c>
      <c r="D17" s="44">
        <f>SUM(D6:D16)</f>
        <v>91.5</v>
      </c>
      <c r="F17" t="s">
        <v>558</v>
      </c>
      <c r="K17" s="44">
        <f>SUM(K6:K16)</f>
        <v>78</v>
      </c>
      <c r="M17" s="44">
        <f>SUM(M6:M16)</f>
        <v>71.5</v>
      </c>
    </row>
    <row r="18" spans="1:13" ht="15" thickBot="1">
      <c r="A18" s="46" t="s">
        <v>41</v>
      </c>
      <c r="C18" s="46" t="s">
        <v>41</v>
      </c>
      <c r="J18" s="46" t="s">
        <v>41</v>
      </c>
      <c r="L18" s="46" t="s">
        <v>41</v>
      </c>
    </row>
    <row r="19" spans="1:13">
      <c r="A19" s="49" t="s">
        <v>440</v>
      </c>
      <c r="B19" s="33">
        <v>4.5</v>
      </c>
      <c r="C19" s="49" t="s">
        <v>48</v>
      </c>
      <c r="D19" s="33">
        <v>8.5</v>
      </c>
      <c r="J19" s="49" t="s">
        <v>107</v>
      </c>
      <c r="K19" s="33">
        <v>7.5</v>
      </c>
      <c r="L19" s="49" t="s">
        <v>174</v>
      </c>
      <c r="M19" s="33">
        <v>4</v>
      </c>
    </row>
    <row r="20" spans="1:13">
      <c r="A20" s="51" t="s">
        <v>533</v>
      </c>
      <c r="B20" s="37" t="s">
        <v>278</v>
      </c>
      <c r="C20" s="51" t="s">
        <v>542</v>
      </c>
      <c r="D20" s="37">
        <v>4.5</v>
      </c>
      <c r="J20" s="50" t="s">
        <v>478</v>
      </c>
      <c r="K20" s="37">
        <v>6</v>
      </c>
      <c r="L20" s="51" t="s">
        <v>132</v>
      </c>
      <c r="M20" s="37">
        <v>4</v>
      </c>
    </row>
    <row r="21" spans="1:13">
      <c r="A21" s="38" t="s">
        <v>555</v>
      </c>
      <c r="B21" s="30">
        <v>7</v>
      </c>
      <c r="C21" s="51" t="s">
        <v>367</v>
      </c>
      <c r="D21" s="37">
        <v>7.5</v>
      </c>
      <c r="J21" s="53" t="s">
        <v>330</v>
      </c>
      <c r="K21" s="37" t="s">
        <v>278</v>
      </c>
      <c r="L21" s="51" t="s">
        <v>144</v>
      </c>
      <c r="M21" s="37">
        <v>6</v>
      </c>
    </row>
    <row r="22" spans="1:13">
      <c r="A22" s="51" t="s">
        <v>534</v>
      </c>
      <c r="B22" s="37">
        <v>5.5</v>
      </c>
      <c r="C22" s="51" t="s">
        <v>368</v>
      </c>
      <c r="D22" s="37">
        <v>4.5</v>
      </c>
      <c r="J22" s="51" t="s">
        <v>338</v>
      </c>
      <c r="K22" s="37" t="s">
        <v>278</v>
      </c>
      <c r="L22" s="51" t="s">
        <v>129</v>
      </c>
      <c r="M22" s="37">
        <v>6</v>
      </c>
    </row>
    <row r="23" spans="1:13">
      <c r="A23" s="51" t="s">
        <v>535</v>
      </c>
      <c r="B23" s="37">
        <v>5.5</v>
      </c>
      <c r="C23" s="51" t="s">
        <v>467</v>
      </c>
      <c r="D23" s="37" t="s">
        <v>278</v>
      </c>
      <c r="J23" s="51" t="s">
        <v>335</v>
      </c>
      <c r="K23" s="37" t="s">
        <v>278</v>
      </c>
      <c r="L23" s="51" t="s">
        <v>151</v>
      </c>
      <c r="M23" s="85">
        <v>6</v>
      </c>
    </row>
    <row r="24" spans="1:13">
      <c r="A24" s="51" t="s">
        <v>444</v>
      </c>
      <c r="B24" s="37">
        <v>6</v>
      </c>
      <c r="C24" s="38" t="s">
        <v>540</v>
      </c>
      <c r="D24" s="30">
        <v>6</v>
      </c>
      <c r="J24" s="51" t="s">
        <v>546</v>
      </c>
      <c r="K24" s="37">
        <v>7</v>
      </c>
      <c r="L24" s="51" t="s">
        <v>120</v>
      </c>
      <c r="M24" s="37">
        <v>5.5</v>
      </c>
    </row>
    <row r="25" spans="1:13">
      <c r="A25" s="51" t="s">
        <v>451</v>
      </c>
      <c r="B25" s="37" t="s">
        <v>278</v>
      </c>
      <c r="C25" s="38" t="s">
        <v>373</v>
      </c>
      <c r="D25" s="30">
        <v>5</v>
      </c>
      <c r="J25" s="51" t="s">
        <v>316</v>
      </c>
      <c r="K25" s="37">
        <v>7</v>
      </c>
      <c r="L25" s="51" t="s">
        <v>130</v>
      </c>
      <c r="M25" s="37">
        <v>5.5</v>
      </c>
    </row>
    <row r="26" spans="1:13">
      <c r="A26" s="51" t="s">
        <v>556</v>
      </c>
      <c r="B26" s="37" t="s">
        <v>278</v>
      </c>
      <c r="C26" s="38" t="s">
        <v>372</v>
      </c>
      <c r="D26" s="30">
        <v>4.5</v>
      </c>
      <c r="J26" s="51" t="s">
        <v>547</v>
      </c>
      <c r="K26" s="37" t="s">
        <v>278</v>
      </c>
      <c r="L26" s="38" t="s">
        <v>134</v>
      </c>
      <c r="M26" s="30">
        <v>4</v>
      </c>
    </row>
    <row r="27" spans="1:13">
      <c r="A27" s="51" t="s">
        <v>448</v>
      </c>
      <c r="B27" s="37">
        <v>6</v>
      </c>
      <c r="C27" s="51" t="s">
        <v>544</v>
      </c>
      <c r="D27" s="37">
        <v>5.5</v>
      </c>
      <c r="J27" s="38" t="s">
        <v>341</v>
      </c>
      <c r="K27" s="30">
        <v>9.5</v>
      </c>
      <c r="L27" s="51" t="s">
        <v>102</v>
      </c>
      <c r="M27" s="37" t="s">
        <v>278</v>
      </c>
    </row>
    <row r="28" spans="1:13" ht="15" thickBot="1">
      <c r="A28" s="14" t="s">
        <v>536</v>
      </c>
      <c r="B28" s="54" t="s">
        <v>278</v>
      </c>
      <c r="C28" s="14" t="s">
        <v>545</v>
      </c>
      <c r="D28" s="54" t="s">
        <v>278</v>
      </c>
      <c r="J28" s="14" t="s">
        <v>342</v>
      </c>
      <c r="K28" s="54">
        <v>9</v>
      </c>
      <c r="L28" s="14" t="s">
        <v>103</v>
      </c>
      <c r="M28" s="54" t="s">
        <v>278</v>
      </c>
    </row>
  </sheetData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="80" zoomScaleNormal="80" zoomScalePageLayoutView="80" workbookViewId="0">
      <selection activeCell="G11" sqref="G11"/>
    </sheetView>
  </sheetViews>
  <sheetFormatPr baseColWidth="10" defaultColWidth="8.83203125" defaultRowHeight="14" x14ac:dyDescent="0"/>
  <sheetData>
    <row r="1" spans="1:4" ht="23">
      <c r="A1" s="26" t="s">
        <v>40</v>
      </c>
    </row>
    <row r="3" spans="1:4" ht="20">
      <c r="A3" s="93" t="s">
        <v>43</v>
      </c>
      <c r="B3" s="93"/>
      <c r="C3" s="93"/>
      <c r="D3" s="93"/>
    </row>
    <row r="5" spans="1:4">
      <c r="A5" s="27" t="str">
        <f>TABELLONE!A62</f>
        <v>SKIACCIAK MOSCA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TABELLONE!B62</f>
        <v>MC TOWN</v>
      </c>
      <c r="D5" s="28">
        <f>IF(D17&lt;66,0,IF(D17&lt;70,1,IF(D17&lt;74,2,IF(D17&lt;78,3,IF(D17&lt;82,4,IF(D17&lt;86,5,IF(D17&lt;90,6,IF(D17&lt;94,7,IF(D17&lt;98,8,IF(D17&lt;101,9,10))))))))))</f>
        <v>0</v>
      </c>
    </row>
    <row r="6" spans="1:4">
      <c r="A6" s="32"/>
      <c r="B6" s="37"/>
      <c r="C6" s="45"/>
      <c r="D6" s="33"/>
    </row>
    <row r="7" spans="1:4">
      <c r="A7" s="36"/>
      <c r="B7" s="37"/>
      <c r="C7" s="45"/>
      <c r="D7" s="37"/>
    </row>
    <row r="8" spans="1:4">
      <c r="A8" s="36"/>
      <c r="B8" s="37"/>
      <c r="C8" s="45"/>
      <c r="D8" s="37"/>
    </row>
    <row r="9" spans="1:4">
      <c r="A9" s="36"/>
      <c r="B9" s="37"/>
      <c r="C9" s="45"/>
      <c r="D9" s="40"/>
    </row>
    <row r="10" spans="1:4">
      <c r="A10" s="36"/>
      <c r="B10" s="37"/>
      <c r="C10" s="45"/>
      <c r="D10" s="37"/>
    </row>
    <row r="11" spans="1:4">
      <c r="A11" s="36"/>
      <c r="B11" s="37"/>
      <c r="C11" s="45"/>
      <c r="D11" s="37"/>
    </row>
    <row r="12" spans="1:4">
      <c r="A12" s="36"/>
      <c r="B12" s="37"/>
      <c r="C12" s="45"/>
      <c r="D12" s="40"/>
    </row>
    <row r="13" spans="1:4">
      <c r="A13" s="36"/>
      <c r="B13" s="37"/>
      <c r="C13" s="45"/>
      <c r="D13" s="37"/>
    </row>
    <row r="14" spans="1:4">
      <c r="A14" s="36"/>
      <c r="B14" s="37"/>
      <c r="C14" s="45"/>
      <c r="D14" s="37"/>
    </row>
    <row r="15" spans="1:4">
      <c r="A15" s="36"/>
      <c r="B15" s="37"/>
      <c r="C15" s="45"/>
      <c r="D15" s="37"/>
    </row>
    <row r="16" spans="1:4">
      <c r="A16" s="41"/>
      <c r="B16" s="37"/>
      <c r="C16" s="57"/>
      <c r="D16" s="54"/>
    </row>
    <row r="17" spans="1:4">
      <c r="B17" s="44">
        <f>SUM(B6:B16)</f>
        <v>0</v>
      </c>
      <c r="D17" s="44">
        <f>SUM(D6:D16)</f>
        <v>0</v>
      </c>
    </row>
    <row r="18" spans="1:4">
      <c r="A18" s="46" t="s">
        <v>41</v>
      </c>
      <c r="C18" s="46" t="s">
        <v>41</v>
      </c>
    </row>
    <row r="19" spans="1:4">
      <c r="A19" s="49"/>
      <c r="B19" s="33"/>
      <c r="C19" s="49"/>
      <c r="D19" s="33"/>
    </row>
    <row r="20" spans="1:4">
      <c r="A20" s="51"/>
      <c r="B20" s="37"/>
      <c r="C20" s="51"/>
      <c r="D20" s="37"/>
    </row>
    <row r="21" spans="1:4">
      <c r="A21" s="51"/>
      <c r="B21" s="37"/>
      <c r="C21" s="51"/>
      <c r="D21" s="37"/>
    </row>
    <row r="22" spans="1:4">
      <c r="A22" s="51"/>
      <c r="B22" s="37"/>
      <c r="C22" s="51"/>
      <c r="D22" s="37"/>
    </row>
    <row r="23" spans="1:4">
      <c r="A23" s="51"/>
      <c r="B23" s="37"/>
      <c r="C23" s="51"/>
      <c r="D23" s="37"/>
    </row>
    <row r="24" spans="1:4">
      <c r="A24" s="51"/>
      <c r="B24" s="37"/>
      <c r="C24" s="51"/>
      <c r="D24" s="37"/>
    </row>
    <row r="25" spans="1:4">
      <c r="A25" s="51"/>
      <c r="B25" s="37"/>
      <c r="C25" s="51"/>
      <c r="D25" s="37"/>
    </row>
    <row r="26" spans="1:4">
      <c r="A26" s="51"/>
      <c r="B26" s="37"/>
      <c r="C26" s="51"/>
      <c r="D26" s="37"/>
    </row>
    <row r="27" spans="1:4">
      <c r="A27" s="51"/>
      <c r="B27" s="37"/>
      <c r="C27" s="51"/>
      <c r="D27" s="37"/>
    </row>
    <row r="28" spans="1:4">
      <c r="A28" s="14"/>
      <c r="B28" s="54"/>
      <c r="C28" s="14"/>
      <c r="D28" s="54"/>
    </row>
  </sheetData>
  <mergeCells count="1">
    <mergeCell ref="A3:D3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E84"/>
  <sheetViews>
    <sheetView zoomScale="75" zoomScaleNormal="75" zoomScalePageLayoutView="75" workbookViewId="0">
      <selection activeCell="Q55" sqref="Q55"/>
    </sheetView>
  </sheetViews>
  <sheetFormatPr baseColWidth="10" defaultColWidth="8.83203125" defaultRowHeight="14" x14ac:dyDescent="0"/>
  <cols>
    <col min="1" max="1" width="12" bestFit="1" customWidth="1"/>
    <col min="2" max="2" width="7.5" bestFit="1" customWidth="1"/>
    <col min="3" max="3" width="30.33203125" bestFit="1" customWidth="1"/>
  </cols>
  <sheetData>
    <row r="1" spans="1:5" ht="17" thickBot="1">
      <c r="A1" s="77" t="s">
        <v>44</v>
      </c>
      <c r="B1" s="77" t="s">
        <v>45</v>
      </c>
      <c r="C1" s="77" t="s">
        <v>46</v>
      </c>
      <c r="D1" s="77" t="s">
        <v>47</v>
      </c>
      <c r="E1" s="78"/>
    </row>
    <row r="2" spans="1:5" ht="17" thickBot="1">
      <c r="A2" s="79" t="s">
        <v>48</v>
      </c>
      <c r="B2" s="79" t="s">
        <v>12</v>
      </c>
      <c r="C2" s="80" t="s">
        <v>49</v>
      </c>
      <c r="D2" s="79">
        <v>1</v>
      </c>
      <c r="E2" s="78"/>
    </row>
    <row r="3" spans="1:5" ht="17" hidden="1" thickBot="1">
      <c r="A3" s="79" t="s">
        <v>48</v>
      </c>
      <c r="B3" s="79" t="s">
        <v>12</v>
      </c>
      <c r="C3" s="80" t="s">
        <v>50</v>
      </c>
      <c r="D3" s="79">
        <v>5</v>
      </c>
      <c r="E3" s="81" t="s">
        <v>51</v>
      </c>
    </row>
    <row r="4" spans="1:5" ht="17" thickBot="1">
      <c r="A4" s="79" t="s">
        <v>48</v>
      </c>
      <c r="B4" s="79" t="s">
        <v>12</v>
      </c>
      <c r="C4" s="80" t="s">
        <v>52</v>
      </c>
      <c r="D4" s="79">
        <v>1</v>
      </c>
      <c r="E4" s="78"/>
    </row>
    <row r="5" spans="1:5" ht="17" hidden="1" thickBot="1">
      <c r="A5" s="79" t="s">
        <v>48</v>
      </c>
      <c r="B5" s="79" t="s">
        <v>12</v>
      </c>
      <c r="C5" s="80" t="s">
        <v>53</v>
      </c>
      <c r="D5" s="79">
        <v>2</v>
      </c>
      <c r="E5" s="81" t="s">
        <v>51</v>
      </c>
    </row>
    <row r="6" spans="1:5" ht="17" hidden="1" thickBot="1">
      <c r="A6" s="79" t="s">
        <v>48</v>
      </c>
      <c r="B6" s="79" t="s">
        <v>12</v>
      </c>
      <c r="C6" s="80" t="s">
        <v>54</v>
      </c>
      <c r="D6" s="79">
        <v>15</v>
      </c>
      <c r="E6" s="81" t="s">
        <v>55</v>
      </c>
    </row>
    <row r="7" spans="1:5" ht="17" hidden="1" thickBot="1">
      <c r="A7" s="79" t="s">
        <v>48</v>
      </c>
      <c r="B7" s="79" t="s">
        <v>12</v>
      </c>
      <c r="C7" s="80" t="s">
        <v>56</v>
      </c>
      <c r="D7" s="79">
        <v>25</v>
      </c>
      <c r="E7" s="81" t="s">
        <v>55</v>
      </c>
    </row>
    <row r="8" spans="1:5" ht="17" hidden="1" thickBot="1">
      <c r="A8" s="79" t="s">
        <v>48</v>
      </c>
      <c r="B8" s="79" t="s">
        <v>12</v>
      </c>
      <c r="C8" s="80" t="s">
        <v>57</v>
      </c>
      <c r="D8" s="79">
        <v>10</v>
      </c>
      <c r="E8" s="81" t="s">
        <v>55</v>
      </c>
    </row>
    <row r="9" spans="1:5" ht="17" hidden="1" thickBot="1">
      <c r="A9" s="79" t="s">
        <v>48</v>
      </c>
      <c r="B9" s="79" t="s">
        <v>10</v>
      </c>
      <c r="C9" s="80" t="s">
        <v>58</v>
      </c>
      <c r="D9" s="79">
        <v>60</v>
      </c>
      <c r="E9" s="81" t="s">
        <v>51</v>
      </c>
    </row>
    <row r="10" spans="1:5" ht="17" thickBot="1">
      <c r="A10" s="79" t="s">
        <v>48</v>
      </c>
      <c r="B10" s="79" t="s">
        <v>10</v>
      </c>
      <c r="C10" s="80" t="s">
        <v>59</v>
      </c>
      <c r="D10" s="79">
        <v>2</v>
      </c>
      <c r="E10" s="78"/>
    </row>
    <row r="11" spans="1:5" ht="17" hidden="1" thickBot="1">
      <c r="A11" s="79" t="s">
        <v>48</v>
      </c>
      <c r="B11" s="79" t="s">
        <v>10</v>
      </c>
      <c r="C11" s="80" t="s">
        <v>60</v>
      </c>
      <c r="D11" s="79">
        <v>50</v>
      </c>
      <c r="E11" s="81" t="s">
        <v>55</v>
      </c>
    </row>
    <row r="12" spans="1:5" ht="17" hidden="1" thickBot="1">
      <c r="A12" s="79" t="s">
        <v>48</v>
      </c>
      <c r="B12" s="79" t="s">
        <v>10</v>
      </c>
      <c r="C12" s="80" t="s">
        <v>61</v>
      </c>
      <c r="D12" s="79">
        <v>5</v>
      </c>
      <c r="E12" s="81" t="s">
        <v>51</v>
      </c>
    </row>
    <row r="13" spans="1:5" ht="17" hidden="1" thickBot="1">
      <c r="A13" s="79" t="s">
        <v>48</v>
      </c>
      <c r="B13" s="79" t="s">
        <v>10</v>
      </c>
      <c r="C13" s="80" t="s">
        <v>62</v>
      </c>
      <c r="D13" s="79">
        <v>5</v>
      </c>
      <c r="E13" s="78" t="s">
        <v>55</v>
      </c>
    </row>
    <row r="14" spans="1:5" ht="17" thickBot="1">
      <c r="A14" s="79" t="s">
        <v>48</v>
      </c>
      <c r="B14" s="79" t="s">
        <v>10</v>
      </c>
      <c r="C14" s="80" t="s">
        <v>63</v>
      </c>
      <c r="D14" s="79">
        <v>5</v>
      </c>
      <c r="E14" s="81"/>
    </row>
    <row r="15" spans="1:5" ht="17" hidden="1" thickBot="1">
      <c r="A15" s="79" t="s">
        <v>48</v>
      </c>
      <c r="B15" s="79" t="s">
        <v>10</v>
      </c>
      <c r="C15" s="80" t="s">
        <v>64</v>
      </c>
      <c r="D15" s="79">
        <v>30</v>
      </c>
      <c r="E15" s="81" t="s">
        <v>51</v>
      </c>
    </row>
    <row r="16" spans="1:5" ht="17" hidden="1" thickBot="1">
      <c r="A16" s="79" t="s">
        <v>48</v>
      </c>
      <c r="B16" s="79" t="s">
        <v>10</v>
      </c>
      <c r="C16" s="80" t="s">
        <v>65</v>
      </c>
      <c r="D16" s="79">
        <v>30</v>
      </c>
      <c r="E16" s="81" t="s">
        <v>51</v>
      </c>
    </row>
    <row r="17" spans="1:5" ht="17" hidden="1" thickBot="1">
      <c r="A17" s="79" t="s">
        <v>48</v>
      </c>
      <c r="B17" s="79" t="s">
        <v>10</v>
      </c>
      <c r="C17" s="80" t="s">
        <v>66</v>
      </c>
      <c r="D17" s="79">
        <v>40</v>
      </c>
      <c r="E17" s="81" t="s">
        <v>55</v>
      </c>
    </row>
    <row r="18" spans="1:5" ht="17" hidden="1" thickBot="1">
      <c r="A18" s="79" t="s">
        <v>48</v>
      </c>
      <c r="B18" s="79" t="s">
        <v>5</v>
      </c>
      <c r="C18" s="80" t="s">
        <v>67</v>
      </c>
      <c r="D18" s="79">
        <v>150</v>
      </c>
      <c r="E18" s="81" t="s">
        <v>51</v>
      </c>
    </row>
    <row r="19" spans="1:5" ht="17" hidden="1" thickBot="1">
      <c r="A19" s="79" t="s">
        <v>48</v>
      </c>
      <c r="B19" s="79" t="s">
        <v>5</v>
      </c>
      <c r="C19" s="80" t="s">
        <v>68</v>
      </c>
      <c r="D19" s="79">
        <v>120</v>
      </c>
      <c r="E19" s="81" t="s">
        <v>51</v>
      </c>
    </row>
    <row r="20" spans="1:5" ht="17" hidden="1" thickBot="1">
      <c r="A20" s="79" t="s">
        <v>48</v>
      </c>
      <c r="B20" s="79" t="s">
        <v>5</v>
      </c>
      <c r="C20" s="80" t="s">
        <v>69</v>
      </c>
      <c r="D20" s="79">
        <v>40</v>
      </c>
      <c r="E20" s="81" t="s">
        <v>55</v>
      </c>
    </row>
    <row r="21" spans="1:5" ht="17" hidden="1" thickBot="1">
      <c r="A21" s="79" t="s">
        <v>48</v>
      </c>
      <c r="B21" s="79" t="s">
        <v>5</v>
      </c>
      <c r="C21" s="80" t="s">
        <v>70</v>
      </c>
      <c r="D21" s="79">
        <v>200</v>
      </c>
      <c r="E21" s="81" t="s">
        <v>51</v>
      </c>
    </row>
    <row r="22" spans="1:5" ht="17" thickBot="1">
      <c r="A22" s="79" t="s">
        <v>86</v>
      </c>
      <c r="B22" s="79" t="s">
        <v>71</v>
      </c>
      <c r="C22" s="80"/>
      <c r="D22" s="79"/>
      <c r="E22" s="81"/>
    </row>
    <row r="23" spans="1:5" ht="17" hidden="1" thickBot="1">
      <c r="A23" s="79" t="s">
        <v>86</v>
      </c>
      <c r="B23" s="79" t="s">
        <v>12</v>
      </c>
      <c r="C23" s="79" t="s">
        <v>87</v>
      </c>
      <c r="D23" s="82">
        <v>15</v>
      </c>
      <c r="E23" s="81" t="s">
        <v>55</v>
      </c>
    </row>
    <row r="24" spans="1:5" ht="17" hidden="1" thickBot="1">
      <c r="A24" s="79" t="s">
        <v>86</v>
      </c>
      <c r="B24" s="79" t="s">
        <v>12</v>
      </c>
      <c r="C24" s="79" t="s">
        <v>88</v>
      </c>
      <c r="D24" s="82">
        <v>25</v>
      </c>
      <c r="E24" s="81" t="s">
        <v>55</v>
      </c>
    </row>
    <row r="25" spans="1:5" ht="17" hidden="1" thickBot="1">
      <c r="A25" s="79" t="s">
        <v>86</v>
      </c>
      <c r="B25" s="79" t="s">
        <v>12</v>
      </c>
      <c r="C25" s="79" t="s">
        <v>89</v>
      </c>
      <c r="D25" s="82">
        <v>20</v>
      </c>
      <c r="E25" s="81" t="s">
        <v>51</v>
      </c>
    </row>
    <row r="26" spans="1:5" ht="17" thickBot="1">
      <c r="A26" s="79" t="s">
        <v>86</v>
      </c>
      <c r="B26" s="79" t="s">
        <v>12</v>
      </c>
      <c r="C26" s="79" t="s">
        <v>90</v>
      </c>
      <c r="D26" s="82">
        <v>10</v>
      </c>
      <c r="E26" s="81"/>
    </row>
    <row r="27" spans="1:5" ht="17" thickBot="1">
      <c r="A27" s="79" t="s">
        <v>86</v>
      </c>
      <c r="B27" s="79" t="s">
        <v>12</v>
      </c>
      <c r="C27" s="79" t="s">
        <v>91</v>
      </c>
      <c r="D27" s="82">
        <v>1</v>
      </c>
      <c r="E27" s="78"/>
    </row>
    <row r="28" spans="1:5" ht="17" hidden="1" thickBot="1">
      <c r="A28" s="79" t="s">
        <v>86</v>
      </c>
      <c r="B28" s="79" t="s">
        <v>10</v>
      </c>
      <c r="C28" s="79" t="s">
        <v>92</v>
      </c>
      <c r="D28" s="82">
        <v>10</v>
      </c>
      <c r="E28" s="81" t="s">
        <v>55</v>
      </c>
    </row>
    <row r="29" spans="1:5" ht="17" hidden="1" thickBot="1">
      <c r="A29" s="79" t="s">
        <v>86</v>
      </c>
      <c r="B29" s="79" t="s">
        <v>10</v>
      </c>
      <c r="C29" s="79" t="s">
        <v>93</v>
      </c>
      <c r="D29" s="82">
        <v>15</v>
      </c>
      <c r="E29" s="78" t="s">
        <v>55</v>
      </c>
    </row>
    <row r="30" spans="1:5" ht="17" hidden="1" thickBot="1">
      <c r="A30" s="79" t="s">
        <v>86</v>
      </c>
      <c r="B30" s="79" t="s">
        <v>10</v>
      </c>
      <c r="C30" s="79" t="s">
        <v>94</v>
      </c>
      <c r="D30" s="82">
        <v>25</v>
      </c>
      <c r="E30" s="81" t="s">
        <v>51</v>
      </c>
    </row>
    <row r="31" spans="1:5" ht="17" thickBot="1">
      <c r="A31" s="79" t="s">
        <v>86</v>
      </c>
      <c r="B31" s="79" t="s">
        <v>10</v>
      </c>
      <c r="C31" s="79" t="s">
        <v>95</v>
      </c>
      <c r="D31" s="82">
        <v>15</v>
      </c>
      <c r="E31" s="81"/>
    </row>
    <row r="32" spans="1:5" ht="17" thickBot="1">
      <c r="A32" s="79" t="s">
        <v>86</v>
      </c>
      <c r="B32" s="79" t="s">
        <v>10</v>
      </c>
      <c r="C32" s="79" t="s">
        <v>96</v>
      </c>
      <c r="D32" s="82">
        <v>9</v>
      </c>
      <c r="E32" s="78"/>
    </row>
    <row r="33" spans="1:5" ht="17" thickBot="1">
      <c r="A33" s="79" t="s">
        <v>86</v>
      </c>
      <c r="B33" s="79" t="s">
        <v>10</v>
      </c>
      <c r="C33" s="79" t="s">
        <v>97</v>
      </c>
      <c r="D33" s="82">
        <v>1</v>
      </c>
      <c r="E33" s="78"/>
    </row>
    <row r="34" spans="1:5" ht="17" thickBot="1">
      <c r="A34" s="79" t="s">
        <v>86</v>
      </c>
      <c r="B34" s="79" t="s">
        <v>10</v>
      </c>
      <c r="C34" s="79" t="s">
        <v>98</v>
      </c>
      <c r="D34" s="82">
        <v>1</v>
      </c>
      <c r="E34" s="78"/>
    </row>
    <row r="35" spans="1:5" ht="17" thickBot="1">
      <c r="A35" s="79" t="s">
        <v>86</v>
      </c>
      <c r="B35" s="79" t="s">
        <v>10</v>
      </c>
      <c r="C35" s="79" t="s">
        <v>99</v>
      </c>
      <c r="D35" s="82">
        <v>5</v>
      </c>
      <c r="E35" s="78"/>
    </row>
    <row r="36" spans="1:5" ht="17" hidden="1" thickBot="1">
      <c r="A36" s="79" t="s">
        <v>86</v>
      </c>
      <c r="B36" s="79" t="s">
        <v>10</v>
      </c>
      <c r="C36" s="79" t="s">
        <v>100</v>
      </c>
      <c r="D36" s="82">
        <v>70</v>
      </c>
      <c r="E36" s="81" t="s">
        <v>51</v>
      </c>
    </row>
    <row r="37" spans="1:5" ht="17" thickBot="1">
      <c r="A37" s="79" t="s">
        <v>86</v>
      </c>
      <c r="B37" s="79" t="s">
        <v>5</v>
      </c>
      <c r="C37" s="79" t="s">
        <v>101</v>
      </c>
      <c r="D37" s="79">
        <v>1</v>
      </c>
      <c r="E37" s="78"/>
    </row>
    <row r="38" spans="1:5" ht="17" thickBot="1">
      <c r="A38" s="79" t="s">
        <v>86</v>
      </c>
      <c r="B38" s="79" t="s">
        <v>5</v>
      </c>
      <c r="C38" s="79" t="s">
        <v>102</v>
      </c>
      <c r="D38" s="79">
        <v>50</v>
      </c>
      <c r="E38" s="81"/>
    </row>
    <row r="39" spans="1:5" ht="17" hidden="1" thickBot="1">
      <c r="A39" s="79" t="s">
        <v>86</v>
      </c>
      <c r="B39" s="79" t="s">
        <v>5</v>
      </c>
      <c r="C39" s="79" t="s">
        <v>103</v>
      </c>
      <c r="D39" s="79">
        <v>40</v>
      </c>
      <c r="E39" s="81" t="s">
        <v>51</v>
      </c>
    </row>
    <row r="40" spans="1:5" ht="17" hidden="1" thickBot="1">
      <c r="A40" s="79" t="s">
        <v>86</v>
      </c>
      <c r="B40" s="79" t="s">
        <v>5</v>
      </c>
      <c r="C40" s="79" t="s">
        <v>104</v>
      </c>
      <c r="D40" s="79">
        <v>5</v>
      </c>
      <c r="E40" s="78" t="s">
        <v>55</v>
      </c>
    </row>
    <row r="41" spans="1:5" ht="17" hidden="1" thickBot="1">
      <c r="A41" s="79" t="s">
        <v>86</v>
      </c>
      <c r="B41" s="79" t="s">
        <v>5</v>
      </c>
      <c r="C41" s="79" t="s">
        <v>105</v>
      </c>
      <c r="D41" s="79">
        <v>150</v>
      </c>
      <c r="E41" s="81" t="s">
        <v>55</v>
      </c>
    </row>
    <row r="42" spans="1:5" ht="17" hidden="1" thickBot="1">
      <c r="A42" s="79" t="s">
        <v>86</v>
      </c>
      <c r="B42" s="79" t="s">
        <v>5</v>
      </c>
      <c r="C42" s="79" t="s">
        <v>106</v>
      </c>
      <c r="D42" s="79">
        <v>120</v>
      </c>
      <c r="E42" s="81" t="s">
        <v>55</v>
      </c>
    </row>
    <row r="43" spans="1:5" ht="17" thickBot="1">
      <c r="A43" s="79" t="s">
        <v>107</v>
      </c>
      <c r="B43" s="79" t="s">
        <v>71</v>
      </c>
      <c r="C43" s="79"/>
      <c r="D43" s="79"/>
      <c r="E43" s="81"/>
    </row>
    <row r="44" spans="1:5" ht="17" hidden="1" thickBot="1">
      <c r="A44" s="79" t="s">
        <v>107</v>
      </c>
      <c r="B44" s="79" t="s">
        <v>12</v>
      </c>
      <c r="C44" s="79" t="s">
        <v>108</v>
      </c>
      <c r="D44" s="79">
        <v>20</v>
      </c>
      <c r="E44" s="81" t="s">
        <v>51</v>
      </c>
    </row>
    <row r="45" spans="1:5" ht="17" thickBot="1">
      <c r="A45" s="79" t="s">
        <v>107</v>
      </c>
      <c r="B45" s="79" t="s">
        <v>12</v>
      </c>
      <c r="C45" s="79" t="s">
        <v>109</v>
      </c>
      <c r="D45" s="79">
        <v>1</v>
      </c>
      <c r="E45" s="78"/>
    </row>
    <row r="46" spans="1:5" ht="17" hidden="1" thickBot="1">
      <c r="A46" s="79" t="s">
        <v>107</v>
      </c>
      <c r="B46" s="79" t="s">
        <v>12</v>
      </c>
      <c r="C46" s="79" t="s">
        <v>110</v>
      </c>
      <c r="D46" s="79">
        <v>1</v>
      </c>
      <c r="E46" s="81" t="s">
        <v>51</v>
      </c>
    </row>
    <row r="47" spans="1:5" ht="17" hidden="1" thickBot="1">
      <c r="A47" s="79" t="s">
        <v>107</v>
      </c>
      <c r="B47" s="79" t="s">
        <v>12</v>
      </c>
      <c r="C47" s="79" t="s">
        <v>111</v>
      </c>
      <c r="D47" s="79">
        <v>1</v>
      </c>
      <c r="E47" s="81" t="s">
        <v>51</v>
      </c>
    </row>
    <row r="48" spans="1:5" ht="17" thickBot="1">
      <c r="A48" s="79" t="s">
        <v>107</v>
      </c>
      <c r="B48" s="79" t="s">
        <v>12</v>
      </c>
      <c r="C48" s="79" t="s">
        <v>112</v>
      </c>
      <c r="D48" s="79">
        <v>1</v>
      </c>
      <c r="E48" s="78"/>
    </row>
    <row r="49" spans="1:5" ht="17" hidden="1" thickBot="1">
      <c r="A49" s="79" t="s">
        <v>107</v>
      </c>
      <c r="B49" s="79" t="s">
        <v>12</v>
      </c>
      <c r="C49" s="79" t="s">
        <v>113</v>
      </c>
      <c r="D49" s="79">
        <v>18</v>
      </c>
      <c r="E49" s="81" t="s">
        <v>55</v>
      </c>
    </row>
    <row r="50" spans="1:5" ht="17" thickBot="1">
      <c r="A50" s="79" t="s">
        <v>107</v>
      </c>
      <c r="B50" s="79" t="s">
        <v>12</v>
      </c>
      <c r="C50" s="79" t="s">
        <v>114</v>
      </c>
      <c r="D50" s="79">
        <v>1</v>
      </c>
      <c r="E50" s="78"/>
    </row>
    <row r="51" spans="1:5" ht="17" hidden="1" thickBot="1">
      <c r="A51" s="79" t="s">
        <v>107</v>
      </c>
      <c r="B51" s="79" t="s">
        <v>12</v>
      </c>
      <c r="C51" s="79" t="s">
        <v>115</v>
      </c>
      <c r="D51" s="79">
        <v>15</v>
      </c>
      <c r="E51" s="81" t="s">
        <v>55</v>
      </c>
    </row>
    <row r="52" spans="1:5" ht="17" hidden="1" thickBot="1">
      <c r="A52" s="79" t="s">
        <v>107</v>
      </c>
      <c r="B52" s="79" t="s">
        <v>10</v>
      </c>
      <c r="C52" s="79" t="s">
        <v>116</v>
      </c>
      <c r="D52" s="79">
        <v>10</v>
      </c>
      <c r="E52" s="81" t="s">
        <v>51</v>
      </c>
    </row>
    <row r="53" spans="1:5" ht="17" hidden="1" thickBot="1">
      <c r="A53" s="79" t="s">
        <v>107</v>
      </c>
      <c r="B53" s="79" t="s">
        <v>10</v>
      </c>
      <c r="C53" s="79" t="s">
        <v>117</v>
      </c>
      <c r="D53" s="79">
        <v>50</v>
      </c>
      <c r="E53" s="81" t="s">
        <v>51</v>
      </c>
    </row>
    <row r="54" spans="1:5" ht="17" thickBot="1">
      <c r="A54" s="79" t="s">
        <v>107</v>
      </c>
      <c r="B54" s="79" t="s">
        <v>10</v>
      </c>
      <c r="C54" s="79" t="s">
        <v>118</v>
      </c>
      <c r="D54" s="79">
        <v>5</v>
      </c>
      <c r="E54" s="78"/>
    </row>
    <row r="55" spans="1:5" ht="17" thickBot="1">
      <c r="A55" s="79" t="s">
        <v>107</v>
      </c>
      <c r="B55" s="79" t="s">
        <v>10</v>
      </c>
      <c r="C55" s="79" t="s">
        <v>119</v>
      </c>
      <c r="D55" s="79">
        <v>1</v>
      </c>
      <c r="E55" s="78"/>
    </row>
    <row r="56" spans="1:5" ht="17" thickBot="1">
      <c r="A56" s="79" t="s">
        <v>107</v>
      </c>
      <c r="B56" s="79" t="s">
        <v>10</v>
      </c>
      <c r="C56" s="79" t="s">
        <v>120</v>
      </c>
      <c r="D56" s="79">
        <v>1</v>
      </c>
      <c r="E56" s="78"/>
    </row>
    <row r="57" spans="1:5" ht="17" hidden="1" thickBot="1">
      <c r="A57" s="79" t="s">
        <v>107</v>
      </c>
      <c r="B57" s="79" t="s">
        <v>10</v>
      </c>
      <c r="C57" s="79" t="s">
        <v>121</v>
      </c>
      <c r="D57" s="79">
        <v>60</v>
      </c>
      <c r="E57" s="81" t="s">
        <v>51</v>
      </c>
    </row>
    <row r="58" spans="1:5" ht="17" thickBot="1">
      <c r="A58" s="79" t="s">
        <v>107</v>
      </c>
      <c r="B58" s="79" t="s">
        <v>10</v>
      </c>
      <c r="C58" s="79" t="s">
        <v>122</v>
      </c>
      <c r="D58" s="79">
        <v>30</v>
      </c>
      <c r="E58" s="81"/>
    </row>
    <row r="59" spans="1:5" ht="17" hidden="1" thickBot="1">
      <c r="A59" s="79" t="s">
        <v>107</v>
      </c>
      <c r="B59" s="79" t="s">
        <v>10</v>
      </c>
      <c r="C59" s="79" t="s">
        <v>123</v>
      </c>
      <c r="D59" s="79">
        <v>5</v>
      </c>
      <c r="E59" s="78" t="s">
        <v>55</v>
      </c>
    </row>
    <row r="60" spans="1:5" ht="17" hidden="1" thickBot="1">
      <c r="A60" s="79" t="s">
        <v>107</v>
      </c>
      <c r="B60" s="79" t="s">
        <v>5</v>
      </c>
      <c r="C60" s="79" t="s">
        <v>124</v>
      </c>
      <c r="D60" s="79">
        <v>100</v>
      </c>
      <c r="E60" s="81" t="s">
        <v>51</v>
      </c>
    </row>
    <row r="61" spans="1:5" ht="17" thickBot="1">
      <c r="A61" s="79" t="s">
        <v>107</v>
      </c>
      <c r="B61" s="79" t="s">
        <v>5</v>
      </c>
      <c r="C61" s="79" t="s">
        <v>125</v>
      </c>
      <c r="D61" s="79">
        <v>10</v>
      </c>
      <c r="E61" s="78"/>
    </row>
    <row r="62" spans="1:5" ht="17" hidden="1" thickBot="1">
      <c r="A62" s="79" t="s">
        <v>107</v>
      </c>
      <c r="B62" s="79" t="s">
        <v>5</v>
      </c>
      <c r="C62" s="79" t="s">
        <v>126</v>
      </c>
      <c r="D62" s="79">
        <v>1</v>
      </c>
      <c r="E62" s="81" t="s">
        <v>51</v>
      </c>
    </row>
    <row r="63" spans="1:5" ht="17" hidden="1" thickBot="1">
      <c r="A63" s="79" t="s">
        <v>107</v>
      </c>
      <c r="B63" s="79" t="s">
        <v>5</v>
      </c>
      <c r="C63" s="79" t="s">
        <v>127</v>
      </c>
      <c r="D63" s="79">
        <v>25</v>
      </c>
      <c r="E63" s="81" t="s">
        <v>55</v>
      </c>
    </row>
    <row r="64" spans="1:5" ht="17" thickBot="1">
      <c r="A64" s="79" t="s">
        <v>139</v>
      </c>
      <c r="B64" s="79" t="s">
        <v>71</v>
      </c>
      <c r="C64" s="79"/>
      <c r="D64" s="79"/>
      <c r="E64" s="81"/>
    </row>
    <row r="65" spans="1:5" ht="17" thickBot="1">
      <c r="A65" s="83" t="s">
        <v>139</v>
      </c>
      <c r="B65" s="83" t="s">
        <v>12</v>
      </c>
      <c r="C65" s="83" t="s">
        <v>140</v>
      </c>
      <c r="D65" s="79">
        <v>10</v>
      </c>
      <c r="E65" s="81"/>
    </row>
    <row r="66" spans="1:5" ht="17" thickBot="1">
      <c r="A66" s="83" t="s">
        <v>139</v>
      </c>
      <c r="B66" s="83" t="s">
        <v>12</v>
      </c>
      <c r="C66" s="83" t="s">
        <v>141</v>
      </c>
      <c r="D66" s="79">
        <v>1</v>
      </c>
      <c r="E66" s="78"/>
    </row>
    <row r="67" spans="1:5" ht="17" hidden="1" thickBot="1">
      <c r="A67" s="83" t="s">
        <v>139</v>
      </c>
      <c r="B67" s="83" t="s">
        <v>12</v>
      </c>
      <c r="C67" s="83" t="s">
        <v>142</v>
      </c>
      <c r="D67" s="79">
        <v>8</v>
      </c>
      <c r="E67" s="81" t="s">
        <v>51</v>
      </c>
    </row>
    <row r="68" spans="1:5" ht="17" thickBot="1">
      <c r="A68" s="83" t="s">
        <v>139</v>
      </c>
      <c r="B68" s="83" t="s">
        <v>12</v>
      </c>
      <c r="C68" s="83" t="s">
        <v>143</v>
      </c>
      <c r="D68" s="79">
        <v>3</v>
      </c>
      <c r="E68" s="78"/>
    </row>
    <row r="69" spans="1:5" ht="17" hidden="1" thickBot="1">
      <c r="A69" s="83" t="s">
        <v>139</v>
      </c>
      <c r="B69" s="83" t="s">
        <v>12</v>
      </c>
      <c r="C69" s="83" t="s">
        <v>144</v>
      </c>
      <c r="D69" s="79">
        <v>10</v>
      </c>
      <c r="E69" s="81" t="s">
        <v>51</v>
      </c>
    </row>
    <row r="70" spans="1:5" ht="17" thickBot="1">
      <c r="A70" s="83" t="s">
        <v>139</v>
      </c>
      <c r="B70" s="83" t="s">
        <v>12</v>
      </c>
      <c r="C70" s="83" t="s">
        <v>145</v>
      </c>
      <c r="D70" s="79">
        <v>15</v>
      </c>
      <c r="E70" s="81"/>
    </row>
    <row r="71" spans="1:5" ht="17" hidden="1" thickBot="1">
      <c r="A71" s="83" t="s">
        <v>139</v>
      </c>
      <c r="B71" s="83" t="s">
        <v>12</v>
      </c>
      <c r="C71" s="83" t="s">
        <v>146</v>
      </c>
      <c r="D71" s="79">
        <v>15</v>
      </c>
      <c r="E71" s="81" t="s">
        <v>51</v>
      </c>
    </row>
    <row r="72" spans="1:5" ht="17" thickBot="1">
      <c r="A72" s="83" t="s">
        <v>139</v>
      </c>
      <c r="B72" s="83" t="s">
        <v>10</v>
      </c>
      <c r="C72" s="83" t="s">
        <v>147</v>
      </c>
      <c r="D72" s="79">
        <v>20</v>
      </c>
      <c r="E72" s="81"/>
    </row>
    <row r="73" spans="1:5" ht="17" thickBot="1">
      <c r="A73" s="83" t="s">
        <v>139</v>
      </c>
      <c r="B73" s="83" t="s">
        <v>10</v>
      </c>
      <c r="C73" s="83" t="s">
        <v>148</v>
      </c>
      <c r="D73" s="79">
        <v>15</v>
      </c>
      <c r="E73" s="81"/>
    </row>
    <row r="74" spans="1:5" ht="17" thickBot="1">
      <c r="A74" s="83" t="s">
        <v>139</v>
      </c>
      <c r="B74" s="83" t="s">
        <v>10</v>
      </c>
      <c r="C74" s="83" t="s">
        <v>149</v>
      </c>
      <c r="D74" s="79">
        <v>50</v>
      </c>
      <c r="E74" s="81"/>
    </row>
    <row r="75" spans="1:5" ht="17" thickBot="1">
      <c r="A75" s="83" t="s">
        <v>139</v>
      </c>
      <c r="B75" s="83" t="s">
        <v>10</v>
      </c>
      <c r="C75" s="83" t="s">
        <v>150</v>
      </c>
      <c r="D75" s="79">
        <v>10</v>
      </c>
      <c r="E75" s="78"/>
    </row>
    <row r="76" spans="1:5" ht="17" thickBot="1">
      <c r="A76" s="83" t="s">
        <v>139</v>
      </c>
      <c r="B76" s="83" t="s">
        <v>10</v>
      </c>
      <c r="C76" s="83" t="s">
        <v>151</v>
      </c>
      <c r="D76" s="79">
        <v>40</v>
      </c>
      <c r="E76" s="81"/>
    </row>
    <row r="77" spans="1:5" ht="17" thickBot="1">
      <c r="A77" s="83" t="s">
        <v>139</v>
      </c>
      <c r="B77" s="83" t="s">
        <v>10</v>
      </c>
      <c r="C77" s="83" t="s">
        <v>152</v>
      </c>
      <c r="D77" s="79">
        <v>1</v>
      </c>
      <c r="E77" s="78"/>
    </row>
    <row r="78" spans="1:5" ht="17" thickBot="1">
      <c r="A78" s="83" t="s">
        <v>139</v>
      </c>
      <c r="B78" s="83" t="s">
        <v>10</v>
      </c>
      <c r="C78" s="83" t="s">
        <v>153</v>
      </c>
      <c r="D78" s="79">
        <v>5</v>
      </c>
      <c r="E78" s="78"/>
    </row>
    <row r="79" spans="1:5" ht="17" thickBot="1">
      <c r="A79" s="83" t="s">
        <v>139</v>
      </c>
      <c r="B79" s="83" t="s">
        <v>10</v>
      </c>
      <c r="C79" s="83" t="s">
        <v>154</v>
      </c>
      <c r="D79" s="79">
        <v>1</v>
      </c>
      <c r="E79" s="81"/>
    </row>
    <row r="80" spans="1:5" ht="17" hidden="1" thickBot="1">
      <c r="A80" s="83" t="s">
        <v>139</v>
      </c>
      <c r="B80" s="83" t="s">
        <v>10</v>
      </c>
      <c r="C80" s="83" t="s">
        <v>155</v>
      </c>
      <c r="D80" s="79">
        <v>25</v>
      </c>
      <c r="E80" s="81" t="s">
        <v>55</v>
      </c>
    </row>
    <row r="81" spans="1:5" ht="17" hidden="1" thickBot="1">
      <c r="A81" s="83" t="s">
        <v>139</v>
      </c>
      <c r="B81" s="83" t="s">
        <v>5</v>
      </c>
      <c r="C81" s="83" t="s">
        <v>156</v>
      </c>
      <c r="D81" s="79">
        <v>150</v>
      </c>
      <c r="E81" s="81" t="s">
        <v>51</v>
      </c>
    </row>
    <row r="82" spans="1:5" ht="17" thickBot="1">
      <c r="A82" s="83" t="s">
        <v>139</v>
      </c>
      <c r="B82" s="83" t="s">
        <v>5</v>
      </c>
      <c r="C82" s="83" t="s">
        <v>157</v>
      </c>
      <c r="D82" s="79">
        <v>50</v>
      </c>
      <c r="E82" s="81"/>
    </row>
    <row r="83" spans="1:5" ht="17" thickBot="1">
      <c r="A83" s="83" t="s">
        <v>139</v>
      </c>
      <c r="B83" s="83" t="s">
        <v>5</v>
      </c>
      <c r="C83" s="83" t="s">
        <v>158</v>
      </c>
      <c r="D83" s="79">
        <v>40</v>
      </c>
      <c r="E83" s="81"/>
    </row>
    <row r="84" spans="1:5" ht="17" hidden="1" thickBot="1">
      <c r="A84" s="83" t="s">
        <v>139</v>
      </c>
      <c r="B84" s="83" t="s">
        <v>5</v>
      </c>
      <c r="C84" s="83" t="s">
        <v>159</v>
      </c>
      <c r="D84" s="79">
        <v>30</v>
      </c>
      <c r="E84" s="81" t="s">
        <v>51</v>
      </c>
    </row>
  </sheetData>
  <autoFilter ref="A1:E84">
    <filterColumn colId="4">
      <filters blank="1"/>
    </filterColumn>
  </autoFilter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A15" sqref="A15"/>
    </sheetView>
  </sheetViews>
  <sheetFormatPr baseColWidth="10" defaultColWidth="8.83203125" defaultRowHeight="14" x14ac:dyDescent="0"/>
  <cols>
    <col min="1" max="1" width="26.5" bestFit="1" customWidth="1"/>
  </cols>
  <sheetData>
    <row r="1" spans="1:5">
      <c r="A1" s="2" t="s">
        <v>44</v>
      </c>
      <c r="B1" s="94" t="s">
        <v>160</v>
      </c>
      <c r="C1" s="94"/>
      <c r="D1" s="94"/>
      <c r="E1" s="94"/>
    </row>
    <row r="3" spans="1:5">
      <c r="A3" s="2" t="s">
        <v>161</v>
      </c>
      <c r="B3" s="70" t="s">
        <v>44</v>
      </c>
    </row>
    <row r="4" spans="1:5">
      <c r="A4" t="s">
        <v>162</v>
      </c>
      <c r="B4" s="71" t="s">
        <v>163</v>
      </c>
    </row>
    <row r="6" spans="1:5">
      <c r="A6" s="2" t="s">
        <v>164</v>
      </c>
    </row>
    <row r="7" spans="1:5" ht="16" thickBot="1">
      <c r="A7" s="68" t="s">
        <v>54</v>
      </c>
      <c r="B7" s="71" t="s">
        <v>163</v>
      </c>
    </row>
    <row r="8" spans="1:5" ht="17" thickBot="1">
      <c r="A8" s="79" t="s">
        <v>113</v>
      </c>
      <c r="B8" s="71" t="s">
        <v>165</v>
      </c>
    </row>
    <row r="9" spans="1:5" ht="17" thickBot="1">
      <c r="A9" s="79" t="s">
        <v>88</v>
      </c>
      <c r="B9" s="71" t="s">
        <v>166</v>
      </c>
    </row>
    <row r="10" spans="1:5" ht="16" thickBot="1">
      <c r="A10" s="67" t="s">
        <v>110</v>
      </c>
      <c r="B10" s="71" t="s">
        <v>165</v>
      </c>
    </row>
    <row r="11" spans="1:5" ht="17" thickBot="1">
      <c r="A11" s="80" t="s">
        <v>57</v>
      </c>
      <c r="B11" s="71" t="s">
        <v>163</v>
      </c>
    </row>
    <row r="12" spans="1:5" ht="16" thickBot="1">
      <c r="A12" s="67" t="s">
        <v>89</v>
      </c>
      <c r="B12" s="71" t="s">
        <v>166</v>
      </c>
    </row>
    <row r="13" spans="1:5" ht="17" thickBot="1">
      <c r="A13" s="80" t="s">
        <v>56</v>
      </c>
      <c r="B13" s="71" t="s">
        <v>163</v>
      </c>
    </row>
    <row r="14" spans="1:5" ht="17" thickBot="1">
      <c r="A14" s="79" t="s">
        <v>111</v>
      </c>
      <c r="B14" s="71" t="s">
        <v>165</v>
      </c>
    </row>
    <row r="16" spans="1:5">
      <c r="A16" s="2" t="s">
        <v>167</v>
      </c>
    </row>
    <row r="17" spans="1:3" ht="16" thickBot="1">
      <c r="A17" s="67" t="s">
        <v>100</v>
      </c>
      <c r="B17" s="71" t="s">
        <v>166</v>
      </c>
    </row>
    <row r="18" spans="1:3" ht="17" thickBot="1">
      <c r="A18" s="80" t="s">
        <v>64</v>
      </c>
      <c r="B18" s="71" t="s">
        <v>163</v>
      </c>
    </row>
    <row r="19" spans="1:3" ht="17" thickBot="1">
      <c r="A19" s="80" t="s">
        <v>62</v>
      </c>
      <c r="B19" s="71" t="s">
        <v>163</v>
      </c>
    </row>
    <row r="20" spans="1:3" ht="17" thickBot="1">
      <c r="A20" s="79" t="s">
        <v>123</v>
      </c>
      <c r="B20" s="71" t="s">
        <v>165</v>
      </c>
    </row>
    <row r="21" spans="1:3" ht="17" thickBot="1">
      <c r="A21" s="80" t="s">
        <v>60</v>
      </c>
      <c r="B21" s="71" t="s">
        <v>163</v>
      </c>
    </row>
    <row r="22" spans="1:3" ht="17" thickBot="1">
      <c r="A22" s="80" t="s">
        <v>65</v>
      </c>
      <c r="B22" s="71" t="s">
        <v>163</v>
      </c>
    </row>
    <row r="23" spans="1:3" ht="17" thickBot="1">
      <c r="A23" s="83" t="s">
        <v>155</v>
      </c>
      <c r="B23" s="71" t="s">
        <v>139</v>
      </c>
    </row>
    <row r="24" spans="1:3" ht="17" thickBot="1">
      <c r="A24" s="80" t="s">
        <v>66</v>
      </c>
      <c r="B24" s="71" t="s">
        <v>163</v>
      </c>
    </row>
    <row r="26" spans="1:3">
      <c r="A26" s="2" t="s">
        <v>168</v>
      </c>
    </row>
    <row r="27" spans="1:3" ht="16" thickBot="1">
      <c r="A27" s="68" t="s">
        <v>70</v>
      </c>
      <c r="B27" s="71" t="s">
        <v>163</v>
      </c>
    </row>
    <row r="28" spans="1:3" ht="17" thickBot="1">
      <c r="A28" s="79" t="s">
        <v>106</v>
      </c>
      <c r="B28" s="71" t="s">
        <v>166</v>
      </c>
    </row>
    <row r="29" spans="1:3" ht="17" thickBot="1">
      <c r="A29" s="80" t="s">
        <v>68</v>
      </c>
      <c r="B29" s="71" t="s">
        <v>163</v>
      </c>
    </row>
    <row r="30" spans="1:3" ht="17" thickBot="1">
      <c r="A30" s="79" t="s">
        <v>103</v>
      </c>
      <c r="B30" s="71" t="s">
        <v>166</v>
      </c>
    </row>
    <row r="31" spans="1:3" ht="17" thickBot="1">
      <c r="A31" s="79" t="s">
        <v>104</v>
      </c>
      <c r="B31" s="71" t="s">
        <v>166</v>
      </c>
      <c r="C31" s="84"/>
    </row>
    <row r="32" spans="1:3" ht="17" thickBot="1">
      <c r="A32" s="79" t="s">
        <v>127</v>
      </c>
      <c r="B32" s="71" t="s">
        <v>165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A25" sqref="A25"/>
    </sheetView>
  </sheetViews>
  <sheetFormatPr baseColWidth="10" defaultColWidth="8.83203125" defaultRowHeight="14" x14ac:dyDescent="0"/>
  <cols>
    <col min="1" max="1" width="21" bestFit="1" customWidth="1"/>
  </cols>
  <sheetData>
    <row r="1" spans="1:5">
      <c r="A1" s="2" t="s">
        <v>44</v>
      </c>
      <c r="B1" s="94" t="s">
        <v>160</v>
      </c>
      <c r="C1" s="94"/>
      <c r="D1" s="94"/>
      <c r="E1" s="94"/>
    </row>
    <row r="3" spans="1:5">
      <c r="A3" s="2" t="s">
        <v>161</v>
      </c>
      <c r="B3" s="70" t="s">
        <v>44</v>
      </c>
    </row>
    <row r="4" spans="1:5">
      <c r="A4" t="s">
        <v>172</v>
      </c>
      <c r="B4" s="71" t="s">
        <v>165</v>
      </c>
    </row>
    <row r="6" spans="1:5">
      <c r="A6" s="2" t="s">
        <v>164</v>
      </c>
    </row>
    <row r="7" spans="1:5" ht="16" thickBot="1">
      <c r="A7" s="67" t="s">
        <v>87</v>
      </c>
      <c r="B7" s="71" t="s">
        <v>166</v>
      </c>
    </row>
    <row r="8" spans="1:5" ht="17" thickBot="1">
      <c r="A8" s="80" t="s">
        <v>50</v>
      </c>
      <c r="B8" s="71" t="s">
        <v>163</v>
      </c>
    </row>
    <row r="9" spans="1:5" ht="16" thickBot="1">
      <c r="A9" s="68" t="s">
        <v>53</v>
      </c>
      <c r="B9" s="71" t="s">
        <v>163</v>
      </c>
    </row>
    <row r="10" spans="1:5" ht="17" thickBot="1">
      <c r="A10" s="79" t="s">
        <v>115</v>
      </c>
      <c r="B10" s="71" t="s">
        <v>165</v>
      </c>
    </row>
    <row r="11" spans="1:5" ht="16" thickBot="1">
      <c r="A11" s="69" t="s">
        <v>142</v>
      </c>
      <c r="B11" s="71" t="s">
        <v>139</v>
      </c>
    </row>
    <row r="12" spans="1:5" ht="17" thickBot="1">
      <c r="A12" s="79" t="s">
        <v>108</v>
      </c>
      <c r="B12" s="71" t="s">
        <v>165</v>
      </c>
    </row>
    <row r="13" spans="1:5" ht="17" thickBot="1">
      <c r="A13" s="83" t="s">
        <v>144</v>
      </c>
      <c r="B13" s="71" t="s">
        <v>139</v>
      </c>
    </row>
    <row r="14" spans="1:5" ht="17" thickBot="1">
      <c r="A14" s="83" t="s">
        <v>146</v>
      </c>
      <c r="B14" s="71" t="s">
        <v>139</v>
      </c>
    </row>
    <row r="16" spans="1:5">
      <c r="A16" s="2" t="s">
        <v>167</v>
      </c>
    </row>
    <row r="17" spans="1:2" ht="15">
      <c r="A17" s="67" t="s">
        <v>121</v>
      </c>
      <c r="B17" s="71" t="s">
        <v>165</v>
      </c>
    </row>
    <row r="18" spans="1:2" ht="16" thickBot="1">
      <c r="A18" s="68" t="s">
        <v>58</v>
      </c>
      <c r="B18" s="71" t="s">
        <v>163</v>
      </c>
    </row>
    <row r="19" spans="1:2" ht="17" thickBot="1">
      <c r="A19" s="79" t="s">
        <v>117</v>
      </c>
      <c r="B19" s="71" t="s">
        <v>165</v>
      </c>
    </row>
    <row r="20" spans="1:2" ht="17" thickBot="1">
      <c r="A20" s="79" t="s">
        <v>116</v>
      </c>
      <c r="B20" s="71" t="s">
        <v>165</v>
      </c>
    </row>
    <row r="21" spans="1:2" ht="17" thickBot="1">
      <c r="A21" s="79" t="s">
        <v>92</v>
      </c>
      <c r="B21" s="71" t="s">
        <v>166</v>
      </c>
    </row>
    <row r="22" spans="1:2" ht="17" thickBot="1">
      <c r="A22" s="80" t="s">
        <v>61</v>
      </c>
      <c r="B22" s="71" t="s">
        <v>163</v>
      </c>
    </row>
    <row r="23" spans="1:2" ht="17" thickBot="1">
      <c r="A23" s="79" t="s">
        <v>93</v>
      </c>
      <c r="B23" s="71" t="s">
        <v>166</v>
      </c>
    </row>
    <row r="24" spans="1:2" ht="17" thickBot="1">
      <c r="A24" s="79" t="s">
        <v>94</v>
      </c>
      <c r="B24" s="71" t="s">
        <v>166</v>
      </c>
    </row>
    <row r="26" spans="1:2">
      <c r="A26" s="2" t="s">
        <v>168</v>
      </c>
    </row>
    <row r="27" spans="1:2" ht="16" thickBot="1">
      <c r="A27" s="67" t="s">
        <v>105</v>
      </c>
      <c r="B27" s="71" t="s">
        <v>166</v>
      </c>
    </row>
    <row r="28" spans="1:2" ht="17" thickBot="1">
      <c r="A28" s="79" t="s">
        <v>124</v>
      </c>
      <c r="B28" s="71" t="s">
        <v>165</v>
      </c>
    </row>
    <row r="29" spans="1:2" ht="16" thickBot="1">
      <c r="A29" s="69" t="s">
        <v>159</v>
      </c>
      <c r="B29" s="71" t="s">
        <v>139</v>
      </c>
    </row>
    <row r="30" spans="1:2" ht="17" thickBot="1">
      <c r="A30" s="83" t="s">
        <v>156</v>
      </c>
      <c r="B30" s="71" t="s">
        <v>139</v>
      </c>
    </row>
    <row r="31" spans="1:2" ht="17" thickBot="1">
      <c r="A31" s="80" t="s">
        <v>69</v>
      </c>
      <c r="B31" s="71" t="s">
        <v>163</v>
      </c>
    </row>
    <row r="32" spans="1:2" ht="17" thickBot="1">
      <c r="A32" s="80" t="s">
        <v>67</v>
      </c>
      <c r="B32" s="71" t="s">
        <v>163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19571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TABELLONE</vt:lpstr>
      <vt:lpstr>1° GIORNATA</vt:lpstr>
      <vt:lpstr>2° GIORNATA</vt:lpstr>
      <vt:lpstr>3° GIORNATA</vt:lpstr>
      <vt:lpstr>SEMIFINALE</vt:lpstr>
      <vt:lpstr>FINALE</vt:lpstr>
      <vt:lpstr>SVINCOLATI</vt:lpstr>
      <vt:lpstr>skiacciak mosca</vt:lpstr>
      <vt:lpstr>mc town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cp:revision>120</cp:revision>
  <cp:lastPrinted>2016-06-01T16:55:24Z</cp:lastPrinted>
  <dcterms:created xsi:type="dcterms:W3CDTF">2014-06-03T07:35:32Z</dcterms:created>
  <dcterms:modified xsi:type="dcterms:W3CDTF">2016-06-20T19:53:11Z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Infogroup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