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624"/>
  <workbookPr codeName="ThisWorkbook" autoCompressPictures="0"/>
  <bookViews>
    <workbookView xWindow="1840" yWindow="80" windowWidth="18840" windowHeight="12880" tabRatio="750" firstSheet="10" activeTab="10"/>
  </bookViews>
  <sheets>
    <sheet name="TABELLONE" sheetId="23" r:id="rId1"/>
    <sheet name="1° GIORNATA" sheetId="24" r:id="rId2"/>
    <sheet name="2° GIORNATA" sheetId="47" r:id="rId3"/>
    <sheet name="3° GIORNATA" sheetId="48" r:id="rId4"/>
    <sheet name="4° GIORNATA" sheetId="49" r:id="rId5"/>
    <sheet name="5° GIORNATA" sheetId="56" r:id="rId6"/>
    <sheet name="QUARTI andata" sheetId="30" r:id="rId7"/>
    <sheet name="QUARTI ritorno" sheetId="51" r:id="rId8"/>
    <sheet name="SEMIFINALE andata" sheetId="31" r:id="rId9"/>
    <sheet name="SEMIFINALE ritorno" sheetId="52" r:id="rId10"/>
    <sheet name="FINALE" sheetId="55" r:id="rId11"/>
    <sheet name="GIOCATORI RIMASTI" sheetId="57" r:id="rId12"/>
    <sheet name="tette biscottate" sheetId="12" r:id="rId13"/>
    <sheet name="cs riposa" sheetId="38" r:id="rId14"/>
  </sheets>
  <definedNames>
    <definedName name="_xlnm._FilterDatabase" localSheetId="11" hidden="1">'GIOCATORI RIMASTI'!$A$1:$C$1</definedName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8" i="51" l="1"/>
  <c r="K39" i="30"/>
  <c r="K42" i="30"/>
  <c r="B40" i="30"/>
  <c r="B51" i="30"/>
  <c r="M39" i="30"/>
  <c r="K46" i="47"/>
  <c r="K34" i="47"/>
  <c r="L34" i="23"/>
  <c r="B46" i="49"/>
  <c r="B34" i="49"/>
  <c r="L43" i="23"/>
  <c r="K46" i="48"/>
  <c r="K34" i="48"/>
  <c r="L39" i="23"/>
  <c r="K46" i="56"/>
  <c r="K34" i="56"/>
  <c r="L49" i="23"/>
  <c r="D41" i="23"/>
  <c r="D17" i="24"/>
  <c r="K17" i="47"/>
  <c r="K17" i="49"/>
  <c r="B75" i="48"/>
  <c r="B17" i="56"/>
  <c r="F17" i="23"/>
  <c r="B17" i="24"/>
  <c r="B17" i="47"/>
  <c r="B17" i="48"/>
  <c r="B17" i="49"/>
  <c r="B75" i="56"/>
  <c r="F15" i="23"/>
  <c r="M17" i="24"/>
  <c r="B75" i="47"/>
  <c r="D17" i="48"/>
  <c r="M17" i="49"/>
  <c r="K17" i="56"/>
  <c r="F19" i="23"/>
  <c r="B46" i="24"/>
  <c r="B34" i="24"/>
  <c r="L28" i="23"/>
  <c r="M46" i="47"/>
  <c r="M34" i="47"/>
  <c r="M34" i="23"/>
  <c r="M46" i="49"/>
  <c r="M34" i="49"/>
  <c r="M44" i="23"/>
  <c r="D46" i="56"/>
  <c r="D34" i="56"/>
  <c r="M48" i="23"/>
  <c r="D45" i="23"/>
  <c r="M46" i="24"/>
  <c r="M34" i="24"/>
  <c r="M29" i="23"/>
  <c r="M46" i="48"/>
  <c r="M34" i="48"/>
  <c r="M39" i="23"/>
  <c r="B46" i="47"/>
  <c r="B34" i="47"/>
  <c r="L33" i="23"/>
  <c r="B46" i="56"/>
  <c r="B34" i="56"/>
  <c r="L48" i="23"/>
  <c r="D42" i="23"/>
  <c r="K46" i="24"/>
  <c r="K34" i="24"/>
  <c r="L29" i="23"/>
  <c r="B46" i="48"/>
  <c r="B34" i="48"/>
  <c r="L38" i="23"/>
  <c r="K46" i="49"/>
  <c r="K34" i="49"/>
  <c r="L44" i="23"/>
  <c r="M46" i="56"/>
  <c r="M34" i="56"/>
  <c r="M49" i="23"/>
  <c r="D44" i="23"/>
  <c r="D46" i="24"/>
  <c r="D34" i="24"/>
  <c r="M28" i="23"/>
  <c r="D46" i="47"/>
  <c r="D34" i="47"/>
  <c r="M33" i="23"/>
  <c r="D46" i="48"/>
  <c r="D34" i="48"/>
  <c r="M38" i="23"/>
  <c r="D46" i="49"/>
  <c r="D34" i="49"/>
  <c r="M43" i="23"/>
  <c r="D43" i="23"/>
  <c r="C45" i="23"/>
  <c r="C42" i="23"/>
  <c r="C44" i="23"/>
  <c r="C43" i="23"/>
  <c r="C41" i="23"/>
  <c r="P28" i="23"/>
  <c r="O34" i="23"/>
  <c r="O44" i="23"/>
  <c r="O48" i="23"/>
  <c r="B45" i="23"/>
  <c r="O29" i="23"/>
  <c r="P33" i="23"/>
  <c r="O39" i="23"/>
  <c r="P48" i="23"/>
  <c r="B42" i="23"/>
  <c r="P29" i="23"/>
  <c r="P38" i="23"/>
  <c r="P44" i="23"/>
  <c r="O49" i="23"/>
  <c r="B44" i="23"/>
  <c r="O28" i="23"/>
  <c r="O33" i="23"/>
  <c r="O38" i="23"/>
  <c r="O43" i="23"/>
  <c r="B43" i="23"/>
  <c r="P34" i="23"/>
  <c r="P39" i="23"/>
  <c r="P43" i="23"/>
  <c r="P49" i="23"/>
  <c r="B41" i="23"/>
  <c r="M5" i="24"/>
  <c r="M3" i="23"/>
  <c r="K17" i="24"/>
  <c r="K5" i="24"/>
  <c r="L3" i="23"/>
  <c r="P3" i="23"/>
  <c r="D5" i="48"/>
  <c r="M12" i="23"/>
  <c r="B5" i="48"/>
  <c r="L12" i="23"/>
  <c r="P12" i="23"/>
  <c r="M5" i="49"/>
  <c r="M18" i="23"/>
  <c r="K5" i="49"/>
  <c r="L18" i="23"/>
  <c r="P18" i="23"/>
  <c r="K5" i="56"/>
  <c r="L23" i="23"/>
  <c r="M17" i="56"/>
  <c r="M5" i="56"/>
  <c r="M23" i="23"/>
  <c r="O23" i="23"/>
  <c r="B19" i="23"/>
  <c r="D5" i="24"/>
  <c r="M2" i="23"/>
  <c r="B5" i="24"/>
  <c r="L2" i="23"/>
  <c r="P2" i="23"/>
  <c r="K5" i="47"/>
  <c r="L8" i="23"/>
  <c r="M17" i="47"/>
  <c r="M5" i="47"/>
  <c r="M8" i="23"/>
  <c r="O8" i="23"/>
  <c r="O18" i="23"/>
  <c r="B5" i="56"/>
  <c r="L22" i="23"/>
  <c r="D17" i="56"/>
  <c r="D5" i="56"/>
  <c r="M22" i="23"/>
  <c r="O22" i="23"/>
  <c r="B17" i="23"/>
  <c r="O3" i="23"/>
  <c r="D17" i="47"/>
  <c r="D5" i="47"/>
  <c r="M7" i="23"/>
  <c r="B5" i="47"/>
  <c r="L7" i="23"/>
  <c r="P7" i="23"/>
  <c r="K17" i="48"/>
  <c r="K5" i="48"/>
  <c r="L13" i="23"/>
  <c r="M17" i="48"/>
  <c r="M5" i="48"/>
  <c r="M13" i="23"/>
  <c r="O13" i="23"/>
  <c r="P22" i="23"/>
  <c r="B18" i="23"/>
  <c r="P8" i="23"/>
  <c r="P13" i="23"/>
  <c r="D17" i="49"/>
  <c r="D5" i="49"/>
  <c r="M17" i="23"/>
  <c r="B5" i="49"/>
  <c r="L17" i="23"/>
  <c r="P17" i="23"/>
  <c r="P23" i="23"/>
  <c r="B16" i="23"/>
  <c r="O2" i="23"/>
  <c r="O7" i="23"/>
  <c r="O12" i="23"/>
  <c r="O17" i="23"/>
  <c r="B15" i="23"/>
  <c r="D19" i="23"/>
  <c r="D17" i="23"/>
  <c r="D18" i="23"/>
  <c r="D16" i="23"/>
  <c r="D15" i="23"/>
  <c r="C19" i="23"/>
  <c r="C17" i="23"/>
  <c r="C18" i="23"/>
  <c r="C16" i="23"/>
  <c r="C15" i="23"/>
  <c r="K75" i="49"/>
  <c r="B75" i="49"/>
  <c r="K63" i="49"/>
  <c r="B63" i="49"/>
  <c r="J39" i="23"/>
  <c r="K18" i="31"/>
  <c r="K5" i="31"/>
  <c r="E64" i="23"/>
  <c r="M18" i="52"/>
  <c r="M5" i="52"/>
  <c r="G64" i="23"/>
  <c r="M18" i="31"/>
  <c r="M5" i="31"/>
  <c r="F64" i="23"/>
  <c r="K18" i="52"/>
  <c r="K5" i="52"/>
  <c r="H64" i="23"/>
  <c r="K48" i="30"/>
  <c r="K35" i="30"/>
  <c r="E58" i="23"/>
  <c r="M48" i="51"/>
  <c r="M35" i="51"/>
  <c r="G58" i="23"/>
  <c r="M48" i="30"/>
  <c r="M35" i="30"/>
  <c r="F58" i="23"/>
  <c r="K48" i="51"/>
  <c r="K35" i="51"/>
  <c r="H58" i="23"/>
  <c r="A58" i="23"/>
  <c r="B64" i="23"/>
  <c r="B48" i="30"/>
  <c r="B35" i="30"/>
  <c r="E57" i="23"/>
  <c r="D48" i="51"/>
  <c r="D35" i="51"/>
  <c r="G57" i="23"/>
  <c r="D48" i="30"/>
  <c r="D35" i="30"/>
  <c r="F57" i="23"/>
  <c r="B48" i="51"/>
  <c r="B35" i="51"/>
  <c r="H57" i="23"/>
  <c r="B57" i="23"/>
  <c r="A64" i="23"/>
  <c r="B69" i="23"/>
  <c r="B18" i="31"/>
  <c r="B5" i="31"/>
  <c r="E63" i="23"/>
  <c r="D18" i="52"/>
  <c r="D5" i="52"/>
  <c r="G63" i="23"/>
  <c r="D18" i="31"/>
  <c r="D5" i="31"/>
  <c r="F63" i="23"/>
  <c r="B18" i="52"/>
  <c r="B5" i="52"/>
  <c r="H63" i="23"/>
  <c r="B18" i="30"/>
  <c r="B5" i="30"/>
  <c r="E55" i="23"/>
  <c r="D18" i="51"/>
  <c r="D5" i="51"/>
  <c r="G55" i="23"/>
  <c r="D18" i="30"/>
  <c r="D5" i="30"/>
  <c r="F55" i="23"/>
  <c r="B18" i="51"/>
  <c r="B5" i="51"/>
  <c r="H55" i="23"/>
  <c r="A55" i="23"/>
  <c r="B63" i="23"/>
  <c r="K18" i="30"/>
  <c r="K5" i="30"/>
  <c r="E56" i="23"/>
  <c r="M5" i="51"/>
  <c r="G56" i="23"/>
  <c r="M18" i="30"/>
  <c r="M5" i="30"/>
  <c r="F56" i="23"/>
  <c r="K18" i="51"/>
  <c r="K5" i="51"/>
  <c r="H56" i="23"/>
  <c r="B56" i="23"/>
  <c r="A63" i="23"/>
  <c r="A69" i="23"/>
  <c r="K18" i="55"/>
  <c r="K5" i="55"/>
  <c r="H69" i="23"/>
  <c r="M18" i="55"/>
  <c r="M5" i="55"/>
  <c r="G69" i="23"/>
  <c r="D18" i="55"/>
  <c r="D5" i="55"/>
  <c r="F69" i="23"/>
  <c r="B18" i="55"/>
  <c r="B5" i="55"/>
  <c r="E69" i="23"/>
  <c r="L5" i="55"/>
  <c r="J5" i="55"/>
  <c r="C5" i="55"/>
  <c r="A5" i="55"/>
  <c r="L5" i="52"/>
  <c r="J5" i="52"/>
  <c r="C5" i="52"/>
  <c r="A5" i="52"/>
  <c r="L5" i="31"/>
  <c r="J5" i="31"/>
  <c r="C5" i="31"/>
  <c r="A5" i="31"/>
  <c r="L35" i="51"/>
  <c r="B58" i="23"/>
  <c r="J35" i="51"/>
  <c r="A57" i="23"/>
  <c r="C35" i="51"/>
  <c r="A35" i="51"/>
  <c r="A56" i="23"/>
  <c r="L5" i="51"/>
  <c r="J5" i="51"/>
  <c r="C5" i="51"/>
  <c r="B55" i="23"/>
  <c r="A5" i="51"/>
  <c r="L35" i="30"/>
  <c r="J35" i="30"/>
  <c r="C35" i="30"/>
  <c r="A35" i="30"/>
  <c r="L5" i="30"/>
  <c r="J5" i="30"/>
  <c r="C5" i="30"/>
  <c r="A5" i="30"/>
  <c r="F18" i="23"/>
  <c r="K75" i="24"/>
  <c r="F16" i="23"/>
  <c r="B75" i="24"/>
  <c r="F41" i="23"/>
  <c r="K75" i="48"/>
  <c r="F45" i="23"/>
  <c r="K75" i="47"/>
  <c r="F44" i="23"/>
  <c r="K75" i="56"/>
  <c r="F43" i="23"/>
  <c r="F42" i="23"/>
  <c r="E42" i="23"/>
  <c r="E43" i="23"/>
  <c r="E44" i="23"/>
  <c r="E45" i="23"/>
  <c r="E41" i="23"/>
  <c r="K63" i="56"/>
  <c r="B63" i="56"/>
  <c r="E16" i="23"/>
  <c r="E18" i="23"/>
  <c r="E19" i="23"/>
  <c r="E17" i="23"/>
  <c r="E15" i="23"/>
  <c r="B63" i="48"/>
  <c r="K49" i="23"/>
  <c r="K43" i="23"/>
  <c r="K39" i="23"/>
  <c r="K34" i="23"/>
  <c r="J30" i="23"/>
  <c r="J49" i="23"/>
  <c r="K44" i="23"/>
  <c r="K38" i="23"/>
  <c r="J35" i="23"/>
  <c r="K29" i="23"/>
  <c r="K48" i="23"/>
  <c r="J45" i="23"/>
  <c r="K33" i="23"/>
  <c r="J29" i="23"/>
  <c r="J48" i="23"/>
  <c r="J44" i="23"/>
  <c r="J40" i="23"/>
  <c r="J34" i="23"/>
  <c r="K28" i="23"/>
  <c r="J50" i="23"/>
  <c r="J43" i="23"/>
  <c r="J38" i="23"/>
  <c r="J33" i="23"/>
  <c r="J28" i="23"/>
  <c r="K23" i="23"/>
  <c r="K17" i="23"/>
  <c r="K13" i="23"/>
  <c r="K8" i="23"/>
  <c r="J4" i="23"/>
  <c r="J23" i="23"/>
  <c r="K18" i="23"/>
  <c r="K12" i="23"/>
  <c r="J9" i="23"/>
  <c r="K3" i="23"/>
  <c r="K22" i="23"/>
  <c r="J19" i="23"/>
  <c r="J13" i="23"/>
  <c r="K7" i="23"/>
  <c r="J3" i="23"/>
  <c r="J22" i="23"/>
  <c r="J18" i="23"/>
  <c r="J14" i="23"/>
  <c r="J8" i="23"/>
  <c r="K2" i="23"/>
  <c r="J24" i="23"/>
  <c r="J17" i="23"/>
  <c r="J12" i="23"/>
  <c r="J7" i="23"/>
  <c r="J2" i="23"/>
  <c r="K63" i="48"/>
  <c r="K63" i="47"/>
  <c r="B63" i="47"/>
  <c r="K63" i="24"/>
  <c r="B63" i="24"/>
</calcChain>
</file>

<file path=xl/sharedStrings.xml><?xml version="1.0" encoding="utf-8"?>
<sst xmlns="http://schemas.openxmlformats.org/spreadsheetml/2006/main" count="2390" uniqueCount="491">
  <si>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</si>
  <si>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</si>
  <si>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</si>
  <si>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</si>
  <si>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</si>
  <si>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</si>
  <si>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</si>
  <si>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</si>
  <si>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</si>
  <si>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</si>
  <si>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</si>
  <si>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</si>
  <si>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</si>
  <si>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</si>
  <si>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</si>
  <si>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</si>
  <si>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</si>
  <si>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</si>
  <si>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</si>
  <si>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</si>
  <si>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</si>
  <si>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</si>
  <si>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</si>
  <si>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</si>
  <si>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L1</t>
  </si>
  <si>
    <t>SEMIFINALI</t>
  </si>
  <si>
    <t>J1</t>
  </si>
  <si>
    <t>K1</t>
  </si>
  <si>
    <t>FINALE</t>
  </si>
  <si>
    <t>TABELLONE BASSO</t>
  </si>
  <si>
    <t>TABELLONE</t>
  </si>
  <si>
    <t>Ammannati Andrea</t>
  </si>
  <si>
    <t>Leonardo Berti / Matteo Serani</t>
  </si>
  <si>
    <t>4° GIORNATA</t>
  </si>
  <si>
    <t>5° GIORNATA</t>
  </si>
  <si>
    <t>A3</t>
  </si>
  <si>
    <t>A4</t>
  </si>
  <si>
    <t>B3</t>
  </si>
  <si>
    <t>B4</t>
  </si>
  <si>
    <t>RIPOSA</t>
  </si>
  <si>
    <t>ANDATA</t>
  </si>
  <si>
    <t>RITORNO</t>
  </si>
  <si>
    <t>F</t>
  </si>
  <si>
    <t>A</t>
  </si>
  <si>
    <t>B</t>
  </si>
  <si>
    <t>C</t>
  </si>
  <si>
    <t>D</t>
  </si>
  <si>
    <t>E</t>
  </si>
  <si>
    <t>G</t>
  </si>
  <si>
    <t>H</t>
  </si>
  <si>
    <t>I</t>
  </si>
  <si>
    <t>L</t>
  </si>
  <si>
    <t>RIPOSANO</t>
  </si>
  <si>
    <t>CLASSIFICA</t>
  </si>
  <si>
    <t>SQUADRE</t>
  </si>
  <si>
    <t xml:space="preserve">TABELLONE ALTO </t>
  </si>
  <si>
    <t>FATTORE CAMPO</t>
  </si>
  <si>
    <t>QUARTI andata</t>
  </si>
  <si>
    <t>QUARTI ritorno</t>
  </si>
  <si>
    <t>SEMIFINALE andata</t>
  </si>
  <si>
    <t>SEMIFINALE ritorno</t>
  </si>
  <si>
    <t>Ruolo</t>
  </si>
  <si>
    <t>Nome</t>
  </si>
  <si>
    <t xml:space="preserve"> BAYERN MONACO</t>
  </si>
  <si>
    <t xml:space="preserve"> REAL MADRID</t>
  </si>
  <si>
    <t xml:space="preserve"> BARCELLONA</t>
  </si>
  <si>
    <t xml:space="preserve"> JUVENTUS</t>
  </si>
  <si>
    <t>LAHM PHILIPP</t>
  </si>
  <si>
    <t>RAMOS SERGIO</t>
  </si>
  <si>
    <t>ALABA DAVID</t>
  </si>
  <si>
    <t>GODIN DIEGO</t>
  </si>
  <si>
    <t>THIAGO SILVA</t>
  </si>
  <si>
    <t>DANI ALVES</t>
  </si>
  <si>
    <t>DAVID LUIZ</t>
  </si>
  <si>
    <t>HUMMELS MATS</t>
  </si>
  <si>
    <t>IVANOVIC BRANISLAV</t>
  </si>
  <si>
    <t>KOMPANY VINCENT</t>
  </si>
  <si>
    <t>GARAY EZEQUIEL</t>
  </si>
  <si>
    <t>LICHTSTEINER STEPHAN</t>
  </si>
  <si>
    <t>MARCELO</t>
  </si>
  <si>
    <t>PIQUE' GERARD</t>
  </si>
  <si>
    <t>BOATENG JEROME</t>
  </si>
  <si>
    <t>CHIELLINI GIORGIO</t>
  </si>
  <si>
    <t>FILIPE LUIS</t>
  </si>
  <si>
    <t>JOHNSON GLEN</t>
  </si>
  <si>
    <t>JORDI ALBA</t>
  </si>
  <si>
    <t>KOLAROV ALEKSANDAR</t>
  </si>
  <si>
    <t>MIRANDA JOAO</t>
  </si>
  <si>
    <t>PEPE</t>
  </si>
  <si>
    <t>SUBOTIC NEVEN</t>
  </si>
  <si>
    <t>TERRY JOHN</t>
  </si>
  <si>
    <t>BENATIA MEHDI</t>
  </si>
  <si>
    <t>CAHILL GARY</t>
  </si>
  <si>
    <t>DANILO</t>
  </si>
  <si>
    <t>JUANFRAN</t>
  </si>
  <si>
    <t>LUISAO</t>
  </si>
  <si>
    <t>MAICON DOUGLAS</t>
  </si>
  <si>
    <t>PISZCZEK LUKASZ</t>
  </si>
  <si>
    <t>ALEX SANDRO</t>
  </si>
  <si>
    <t>BARZAGLI ANDREA</t>
  </si>
  <si>
    <t>COENTRAO FABIO</t>
  </si>
  <si>
    <t>HOWEDES BENEDIKT</t>
  </si>
  <si>
    <t>LOVREN DEJAN</t>
  </si>
  <si>
    <t>MORENO ALBERTO</t>
  </si>
  <si>
    <t>VAN DER WIEL GREGORY</t>
  </si>
  <si>
    <t>CARVAJAL DANIEL</t>
  </si>
  <si>
    <t>EVRA PATRICE</t>
  </si>
  <si>
    <t>MASCHERANO JAVIER</t>
  </si>
  <si>
    <t>MAXI PEREIRA</t>
  </si>
  <si>
    <t>MAXWELL</t>
  </si>
  <si>
    <t>SRNA DARIJO</t>
  </si>
  <si>
    <t>AZPILICUETA CESAR</t>
  </si>
  <si>
    <t>BONUCCI LEONARDO</t>
  </si>
  <si>
    <t>CHEDJOU AURELIEN</t>
  </si>
  <si>
    <t>DANTE</t>
  </si>
  <si>
    <t>DE MARCOS OSCAR</t>
  </si>
  <si>
    <t>KOSCIELNY LAURENT</t>
  </si>
  <si>
    <t>KURZAWA LAYVIN</t>
  </si>
  <si>
    <t>MAICON</t>
  </si>
  <si>
    <t>MANOLAS KONSTANTINOS</t>
  </si>
  <si>
    <t>MARQUINHOS</t>
  </si>
  <si>
    <t>PAPASTATHOPOULOS SOKRATIS</t>
  </si>
  <si>
    <t>SAKHO MAMADOU</t>
  </si>
  <si>
    <t>SIQUEIRA GUILHERME</t>
  </si>
  <si>
    <t>SKRTEL MARTIN</t>
  </si>
  <si>
    <t>VARANE RAPHAEL</t>
  </si>
  <si>
    <t>VERMAELEN THOMAS</t>
  </si>
  <si>
    <t>ZABALETA PABLO</t>
  </si>
  <si>
    <t>ADRIANO CORREIA</t>
  </si>
  <si>
    <t>BADSTUBER HOLGER</t>
  </si>
  <si>
    <t>BALENZIAGA MIKEL</t>
  </si>
  <si>
    <t>CARVALHO RICARDO</t>
  </si>
  <si>
    <t>CLICHY GAEL</t>
  </si>
  <si>
    <t>CRISCITO DOMENICO</t>
  </si>
  <si>
    <t>DEMICHELIS MARTIN</t>
  </si>
  <si>
    <t>DURM ERIK</t>
  </si>
  <si>
    <t>ELISEU PEREIRA DOS SANTOS</t>
  </si>
  <si>
    <t>MATHIEU JEREMY</t>
  </si>
  <si>
    <t>MATIP JOEL</t>
  </si>
  <si>
    <t>MERTESACKER PER</t>
  </si>
  <si>
    <t>SCHAR FABIAN</t>
  </si>
  <si>
    <t>ARBELOA ALVARO</t>
  </si>
  <si>
    <t>CACERES MARTIN</t>
  </si>
  <si>
    <t>DIGNE LUCAS</t>
  </si>
  <si>
    <t>IGNASHEVICH SERGEY</t>
  </si>
  <si>
    <t>JEDVAJ TIN</t>
  </si>
  <si>
    <t>MARCANO IVAN</t>
  </si>
  <si>
    <t>MARTINS INDI BRUNO</t>
  </si>
  <si>
    <t>MOISANDER NIKLAS</t>
  </si>
  <si>
    <t>RAFINHA</t>
  </si>
  <si>
    <t>SAMUEL WALTER</t>
  </si>
  <si>
    <t>BERNAT JUAN</t>
  </si>
  <si>
    <t>DOUGLAS PEREIRA DOS SANTOS</t>
  </si>
  <si>
    <t>MANQUILLO JAVIER</t>
  </si>
  <si>
    <t>MONREAL NACHO</t>
  </si>
  <si>
    <t>NACHO FERNANDEZ</t>
  </si>
  <si>
    <t>OGBONNA ANGELO</t>
  </si>
  <si>
    <t>BARTRA MARC</t>
  </si>
  <si>
    <t>DONATI GIULIO</t>
  </si>
  <si>
    <t>BALE GARETH</t>
  </si>
  <si>
    <t>ROBBEN ARJEN</t>
  </si>
  <si>
    <t>HAZARD EDEN</t>
  </si>
  <si>
    <t>RIBERY FRANCK</t>
  </si>
  <si>
    <t>TOURE' YAYA</t>
  </si>
  <si>
    <t>DAVID SILVA</t>
  </si>
  <si>
    <t>MKHITARYAN HENRIKH</t>
  </si>
  <si>
    <t>RAMSEY AARON</t>
  </si>
  <si>
    <t>STERLING RAHEEM</t>
  </si>
  <si>
    <t>VIDAL ARTURO</t>
  </si>
  <si>
    <t>FABREGAS CESC</t>
  </si>
  <si>
    <t>INIESTA ANDRES</t>
  </si>
  <si>
    <t>RODRIGUEZ JAMES</t>
  </si>
  <si>
    <t>OZIL MESUT</t>
  </si>
  <si>
    <t>POGBA PAUL</t>
  </si>
  <si>
    <t>DRAXLER JULIAN</t>
  </si>
  <si>
    <t>GERRARD STEVEN</t>
  </si>
  <si>
    <t>GOTZE MARIO</t>
  </si>
  <si>
    <t>OSCAR</t>
  </si>
  <si>
    <t>SNEIJDER WESLEY</t>
  </si>
  <si>
    <t>DOUGLAS COSTA</t>
  </si>
  <si>
    <t>KOKE</t>
  </si>
  <si>
    <t>KROOS TONI</t>
  </si>
  <si>
    <t>MODRIC LUKA</t>
  </si>
  <si>
    <t>NASRI SAMIR</t>
  </si>
  <si>
    <t>PASTORE JAVIER</t>
  </si>
  <si>
    <t>PIRLO ANDREA</t>
  </si>
  <si>
    <t>PJANIC MIRALEM</t>
  </si>
  <si>
    <t>RAKITIC IVAN</t>
  </si>
  <si>
    <t>WILLIAN</t>
  </si>
  <si>
    <t>ALEX TEIXEIRA</t>
  </si>
  <si>
    <t>ARDA TURAN</t>
  </si>
  <si>
    <t>BOATENG KEVIN PRINCE</t>
  </si>
  <si>
    <t>CAZORLA SANTI</t>
  </si>
  <si>
    <t>GAITAN NICOLAS</t>
  </si>
  <si>
    <t>LUCAS MOURA</t>
  </si>
  <si>
    <t>NANI</t>
  </si>
  <si>
    <t>NAVAS JESUS</t>
  </si>
  <si>
    <t>SCHWEINSTEIGER BASTIAN</t>
  </si>
  <si>
    <t>BERNARD</t>
  </si>
  <si>
    <t>GABI</t>
  </si>
  <si>
    <t>HENDERSON JORDAN</t>
  </si>
  <si>
    <t>KAGAWA SHINJI</t>
  </si>
  <si>
    <t>MOUTINHO JOAO</t>
  </si>
  <si>
    <t>RAUL GARCIA</t>
  </si>
  <si>
    <t>SALVIO EDUARDO</t>
  </si>
  <si>
    <t>SAM SIDNEY</t>
  </si>
  <si>
    <t>XABI ALONSO</t>
  </si>
  <si>
    <t>CALHANOGLU HAKAN</t>
  </si>
  <si>
    <t>CERCI ALESSIO</t>
  </si>
  <si>
    <t>COUTINHO PHILIPPE</t>
  </si>
  <si>
    <t>DANNY</t>
  </si>
  <si>
    <t>FERREIRA CARRASCO YANNICK</t>
  </si>
  <si>
    <t>PEREZ ENZO</t>
  </si>
  <si>
    <t>QUARESMA RICARDO</t>
  </si>
  <si>
    <t>RAMIRES</t>
  </si>
  <si>
    <t>SCHONE LASSE</t>
  </si>
  <si>
    <t>VERRATTI MARCO</t>
  </si>
  <si>
    <t>WILSHERE JACK</t>
  </si>
  <si>
    <t>XAVI HERNANDEZ</t>
  </si>
  <si>
    <t>GUNDOGAN ILKAY</t>
  </si>
  <si>
    <t>MARCHISIO CLAUDIO</t>
  </si>
  <si>
    <t>MATUIDI BLAISE</t>
  </si>
  <si>
    <t>NAINGGOLAN RADJA</t>
  </si>
  <si>
    <t>SAHIN NURI</t>
  </si>
  <si>
    <t>TELLO CRISTIAN</t>
  </si>
  <si>
    <t>BRAHIMI YACINE</t>
  </si>
  <si>
    <t>DE ROSSI DANIELE</t>
  </si>
  <si>
    <t>DZEMAILI BLERIM</t>
  </si>
  <si>
    <t>MATIC NEMANJA</t>
  </si>
  <si>
    <t>MOTTA THIAGO</t>
  </si>
  <si>
    <t>RAFINHA ALCANTARA</t>
  </si>
  <si>
    <t>THIAGO ALCANTARA</t>
  </si>
  <si>
    <t>WITSEL AXEL</t>
  </si>
  <si>
    <t>BUSQUETS SERGIO</t>
  </si>
  <si>
    <t>HERRERA HECTOR</t>
  </si>
  <si>
    <t>ISCO</t>
  </si>
  <si>
    <t>JAVI GARCIA</t>
  </si>
  <si>
    <t>KHEDIRA SAMI</t>
  </si>
  <si>
    <t>BENDER SVEN</t>
  </si>
  <si>
    <t>CASEMIRO</t>
  </si>
  <si>
    <t>IBAI GOMEZ</t>
  </si>
  <si>
    <t>PEREYRA ROBERTO</t>
  </si>
  <si>
    <t>TOULALAN JEREMY</t>
  </si>
  <si>
    <t>ILLARRAMENDI ASIER</t>
  </si>
  <si>
    <t>MILNER JAMES</t>
  </si>
  <si>
    <t>RODE SEBASTIAN</t>
  </si>
  <si>
    <t>ROSICKY TOMAS</t>
  </si>
  <si>
    <t>SAUL NIGUEZ</t>
  </si>
  <si>
    <t>TIAGO</t>
  </si>
  <si>
    <t>COMAN KINGSLEY</t>
  </si>
  <si>
    <t>GAUDINO GIANLUCA</t>
  </si>
  <si>
    <t>KEITA SEYDOU</t>
  </si>
  <si>
    <t>SERGI ROBERTO</t>
  </si>
  <si>
    <t>TALISCA</t>
  </si>
  <si>
    <t>MARRONE LUCA</t>
  </si>
  <si>
    <t>HOJBJERG PIERRE-EMILE</t>
  </si>
  <si>
    <t>PADOIN SIMONE</t>
  </si>
  <si>
    <t>PEPE SIMONE</t>
  </si>
  <si>
    <t>RONALDO CRISTIANO</t>
  </si>
  <si>
    <t>MESSI LIONEL</t>
  </si>
  <si>
    <t>IBRAHIMOVIC ZLATAN</t>
  </si>
  <si>
    <t>LEWANDOWSKI ROBERT</t>
  </si>
  <si>
    <t>DIEGO COSTA</t>
  </si>
  <si>
    <t>AGUERO SERGIO</t>
  </si>
  <si>
    <t>CAVANI EDINSON</t>
  </si>
  <si>
    <t>MULLER THOMAS</t>
  </si>
  <si>
    <t>MANDZUKIC MARIO</t>
  </si>
  <si>
    <t>REUS MARCO</t>
  </si>
  <si>
    <t>BENZEMA KARIM</t>
  </si>
  <si>
    <t>SUAREZ LUIS</t>
  </si>
  <si>
    <t>NEYMAR</t>
  </si>
  <si>
    <t>STURRIDGE DANIEL</t>
  </si>
  <si>
    <t>BALOTELLI MARIO</t>
  </si>
  <si>
    <t>TEVEZ CARLOS</t>
  </si>
  <si>
    <t>HUNTELAAR KLAAS JAN</t>
  </si>
  <si>
    <t>SANCHEZ ALEXIS</t>
  </si>
  <si>
    <t>TOTTI FRANCESCO</t>
  </si>
  <si>
    <t>DZEKO EDIN</t>
  </si>
  <si>
    <t>MARTINEZ JACKSON</t>
  </si>
  <si>
    <t>ADURIZ ARITZ</t>
  </si>
  <si>
    <t>GERVINHO</t>
  </si>
  <si>
    <t>IMMOBILE CIRO</t>
  </si>
  <si>
    <t>JOVETIC STEVAN</t>
  </si>
  <si>
    <t>KIESSLING STEFAN</t>
  </si>
  <si>
    <t>LLORENTE FERNANDO</t>
  </si>
  <si>
    <t>YILMAZ BURAK</t>
  </si>
  <si>
    <t>AUBAMEYANG PIERRE-EMERICK</t>
  </si>
  <si>
    <t>GRIEZMANN ANTOINE</t>
  </si>
  <si>
    <t>HULK</t>
  </si>
  <si>
    <t>LIMA RODRIGO</t>
  </si>
  <si>
    <t>SCHURRLE ANDRE'</t>
  </si>
  <si>
    <t>WELBECK DANNY</t>
  </si>
  <si>
    <t>BERBATOV DIMITAR</t>
  </si>
  <si>
    <t>DESTRO MATTIA</t>
  </si>
  <si>
    <t>DOUMBIA SEYDOU</t>
  </si>
  <si>
    <t>ITURBE JUAN</t>
  </si>
  <si>
    <t>LUIZ ADRIANO</t>
  </si>
  <si>
    <t>MITROGLOU KONSTANTINOS</t>
  </si>
  <si>
    <t>PEDRO</t>
  </si>
  <si>
    <t>RONDON SALOMON</t>
  </si>
  <si>
    <t>WALCOTT THEO</t>
  </si>
  <si>
    <t>DROGBA DIDIER</t>
  </si>
  <si>
    <t>GIROUD OLIVIER</t>
  </si>
  <si>
    <t>HERNANDEZ CHICHARITO</t>
  </si>
  <si>
    <t>LAVEZZI EZEQUIEL</t>
  </si>
  <si>
    <t>MUNIAIN IKER</t>
  </si>
  <si>
    <t>RAMOS ADRIAN</t>
  </si>
  <si>
    <t>ABOUBAKAR VINCENT</t>
  </si>
  <si>
    <t>FARFAN JEFFERSON</t>
  </si>
  <si>
    <t>MORATA ALVARO</t>
  </si>
  <si>
    <t>PANDEV GORAN</t>
  </si>
  <si>
    <t>SON HEUNG-MIN</t>
  </si>
  <si>
    <t>BELLARABI KARIM</t>
  </si>
  <si>
    <t>MUNIR EL HADDADI</t>
  </si>
  <si>
    <t>REMY LOIC</t>
  </si>
  <si>
    <t>STRELLER MARCO</t>
  </si>
  <si>
    <t>TAISON</t>
  </si>
  <si>
    <t>ADRIAN</t>
  </si>
  <si>
    <t>DERLEY</t>
  </si>
  <si>
    <t>CHOUPO-MOTING ERIC MAXIM</t>
  </si>
  <si>
    <t>DRMIC JOSIP</t>
  </si>
  <si>
    <t>MITROVIC ALEKSANDAR</t>
  </si>
  <si>
    <t>OLIVEIRA NELSON</t>
  </si>
  <si>
    <t>PIZARRO CLAUDIO</t>
  </si>
  <si>
    <t>SIGHTORSSON KOLBEINN</t>
  </si>
  <si>
    <t>JESE' RODRIGUEZ</t>
  </si>
  <si>
    <t>SANDRO RAMIREZ</t>
  </si>
  <si>
    <t>bar</t>
  </si>
  <si>
    <t>b. mon</t>
  </si>
  <si>
    <t>r. mad</t>
  </si>
  <si>
    <t>r.mad</t>
  </si>
  <si>
    <t>juv</t>
  </si>
  <si>
    <t>CHELSEA</t>
  </si>
  <si>
    <t>REAL MADRID</t>
  </si>
  <si>
    <t>BAYERN MONACO</t>
  </si>
  <si>
    <t>b.mon</t>
  </si>
  <si>
    <t>BARCELLONA</t>
  </si>
  <si>
    <t>Ac Denti</t>
  </si>
  <si>
    <t>Evribadi</t>
  </si>
  <si>
    <t>FC Marcellona</t>
  </si>
  <si>
    <t>Skiacciak Mosca</t>
  </si>
  <si>
    <t>CS Riposa</t>
  </si>
  <si>
    <t>Scarsenal</t>
  </si>
  <si>
    <t>Fly Beard</t>
  </si>
  <si>
    <t>Tette Biscottate</t>
  </si>
  <si>
    <t>Interfogat</t>
  </si>
  <si>
    <t>Ac Conte</t>
  </si>
  <si>
    <t>JUVENTUS</t>
  </si>
  <si>
    <t>ATLETICO MADRID</t>
  </si>
  <si>
    <t>PSG</t>
  </si>
  <si>
    <t>LIVERPOOL</t>
  </si>
  <si>
    <t>PORTO</t>
  </si>
  <si>
    <t>BORUSSIA DORTMUND</t>
  </si>
  <si>
    <t>AC DENTI</t>
  </si>
  <si>
    <t>EVRIBADI</t>
  </si>
  <si>
    <t>FC MARCELLONA</t>
  </si>
  <si>
    <t>SKIACCIAK MOSCA</t>
  </si>
  <si>
    <t>SCARSENAL</t>
  </si>
  <si>
    <t>FLY BEARD</t>
  </si>
  <si>
    <t>TETTE BISCOTTATE</t>
  </si>
  <si>
    <t>INTERFOGAT</t>
  </si>
  <si>
    <t>AC CONTE</t>
  </si>
  <si>
    <t>CS RIPOSA</t>
  </si>
  <si>
    <t>sv</t>
  </si>
  <si>
    <t>AC Denti</t>
  </si>
  <si>
    <t>AC Conte</t>
  </si>
  <si>
    <t>-</t>
  </si>
  <si>
    <t>RAMSEY</t>
  </si>
  <si>
    <t>CHALANOGLU</t>
  </si>
  <si>
    <t>WELBECK</t>
  </si>
  <si>
    <t>ORDINE CHIAMATA OTTAVI</t>
  </si>
  <si>
    <t>ODEGAARD MARTIN</t>
  </si>
  <si>
    <t>LUCAS SILVA</t>
  </si>
  <si>
    <t>BONY WILFRED</t>
  </si>
  <si>
    <t>DE CEGLIE PAOLO</t>
  </si>
  <si>
    <t>STURARO ANDREA</t>
  </si>
  <si>
    <t>MATRI ALESSANDRO</t>
  </si>
  <si>
    <t>JUAN CUADRADO</t>
  </si>
  <si>
    <t>EMBOLO BREEL</t>
  </si>
  <si>
    <t>FERNANDO TORRES</t>
  </si>
  <si>
    <t>EVRA</t>
  </si>
  <si>
    <t>ARSENAL</t>
  </si>
  <si>
    <t>WILLIAM</t>
  </si>
  <si>
    <t>Bayern monaco</t>
  </si>
  <si>
    <t>Azpilicueta cesar</t>
  </si>
  <si>
    <t>Godin diego</t>
  </si>
  <si>
    <t>Demichelis martin</t>
  </si>
  <si>
    <t>Gabi</t>
  </si>
  <si>
    <t>Ozil mesut</t>
  </si>
  <si>
    <t>Xavi hernandez</t>
  </si>
  <si>
    <t>Moutinho joao</t>
  </si>
  <si>
    <t>Muller thomas</t>
  </si>
  <si>
    <t>Benzema karim</t>
  </si>
  <si>
    <t>Griezmann antoine</t>
  </si>
  <si>
    <t>Kolarov aleksandar</t>
  </si>
  <si>
    <t>Martins indi bruno</t>
  </si>
  <si>
    <t>Marquinhos</t>
  </si>
  <si>
    <t>Casemiro</t>
  </si>
  <si>
    <t>Navas jesus</t>
  </si>
  <si>
    <t>Modric luka</t>
  </si>
  <si>
    <t>Hernandez chicharito</t>
  </si>
  <si>
    <t>Son heung-min</t>
  </si>
  <si>
    <t>Munir el haddadi</t>
  </si>
  <si>
    <t>LICHSTEINER STEPHAN</t>
  </si>
  <si>
    <t>ADRIANO</t>
  </si>
  <si>
    <t>MARCANO</t>
  </si>
  <si>
    <t>KONDOGBIA</t>
  </si>
  <si>
    <t>TELLO</t>
  </si>
  <si>
    <t>LAVEZZI</t>
  </si>
  <si>
    <t>BERBATOV</t>
  </si>
  <si>
    <t>ALABA</t>
  </si>
  <si>
    <t>BENATIA</t>
  </si>
  <si>
    <t>GOTZE</t>
  </si>
  <si>
    <t>ROBBEN</t>
  </si>
  <si>
    <t>TORRES</t>
  </si>
  <si>
    <t>CAVANI</t>
  </si>
  <si>
    <t>PIQUE</t>
  </si>
  <si>
    <t>SCHWEINSTEIGER</t>
  </si>
  <si>
    <t>BUSQUETS</t>
  </si>
  <si>
    <t>ALCANTARA</t>
  </si>
  <si>
    <t>J. MARTINEZ</t>
  </si>
  <si>
    <t>ABOUBAKAR</t>
  </si>
  <si>
    <t>MARTIAL</t>
  </si>
  <si>
    <t>BAYER MONACO</t>
  </si>
  <si>
    <t>LAHM</t>
  </si>
  <si>
    <t>SERGIO RAMOS</t>
  </si>
  <si>
    <t>MODRIC</t>
  </si>
  <si>
    <t>MOUTINHO</t>
  </si>
  <si>
    <t>XAVI ALONSO</t>
  </si>
  <si>
    <t>VIDAL</t>
  </si>
  <si>
    <t>RAKITIC</t>
  </si>
  <si>
    <t>MULLER</t>
  </si>
  <si>
    <t>BENZEMA</t>
  </si>
  <si>
    <t>MIRANDA</t>
  </si>
  <si>
    <t>MARTIN INDI</t>
  </si>
  <si>
    <t>BARTRA</t>
  </si>
  <si>
    <t>CASEIMIRO</t>
  </si>
  <si>
    <t>MAUTIDI</t>
  </si>
  <si>
    <t>GRIEZMAN</t>
  </si>
  <si>
    <t>HERNANDEZ</t>
  </si>
  <si>
    <t>LLORENTE</t>
  </si>
  <si>
    <t>SV</t>
  </si>
  <si>
    <t>IBRAHIMOVIC</t>
  </si>
  <si>
    <t>BERNAT</t>
  </si>
  <si>
    <t>KROOS</t>
  </si>
  <si>
    <t>J.MARTINEZ</t>
  </si>
  <si>
    <t>VARANE</t>
  </si>
  <si>
    <t>BARZAGLI</t>
  </si>
  <si>
    <t>LICHSTEINER</t>
  </si>
  <si>
    <t>RODRIGUEZ</t>
  </si>
  <si>
    <t>PIRLO</t>
  </si>
  <si>
    <t>PEREYRA</t>
  </si>
  <si>
    <t>PASTORE</t>
  </si>
  <si>
    <t>MESSI</t>
  </si>
  <si>
    <t>TEVEZ</t>
  </si>
  <si>
    <t>SUAREZ</t>
  </si>
  <si>
    <t>CHIELLINI</t>
  </si>
  <si>
    <t>SIQUEIRA</t>
  </si>
  <si>
    <t>QUARESMA</t>
  </si>
  <si>
    <t>BRAHIMI</t>
  </si>
  <si>
    <t>VERRATTI</t>
  </si>
  <si>
    <t>MATRI</t>
  </si>
  <si>
    <t>MANDZUKIC</t>
  </si>
  <si>
    <t>BOATENG</t>
  </si>
  <si>
    <t>BONUCCI</t>
  </si>
  <si>
    <t>MARCHISIO</t>
  </si>
  <si>
    <t>INIESTA</t>
  </si>
  <si>
    <t>LEWANDOWSKI</t>
  </si>
  <si>
    <t>RONALDO</t>
  </si>
  <si>
    <t>RIBERY</t>
  </si>
  <si>
    <t>MORATA</t>
  </si>
  <si>
    <t>MOUTHINO</t>
  </si>
  <si>
    <t>MARTINS INDI</t>
  </si>
  <si>
    <t>COENTRAO</t>
  </si>
  <si>
    <t>CASEIMERO</t>
  </si>
  <si>
    <t>MATUIDI</t>
  </si>
  <si>
    <t>MUNIR</t>
  </si>
  <si>
    <t>x</t>
  </si>
  <si>
    <t>X</t>
  </si>
  <si>
    <t>BALE</t>
  </si>
  <si>
    <t>LICHESTEINER</t>
  </si>
  <si>
    <t>CARVAJAL</t>
  </si>
  <si>
    <t>JAMES RODRIGUEZ</t>
  </si>
  <si>
    <t>XAVI</t>
  </si>
  <si>
    <t>JESE</t>
  </si>
  <si>
    <t>BAYER</t>
  </si>
  <si>
    <t>XABI</t>
  </si>
  <si>
    <t>REAL</t>
  </si>
  <si>
    <t>JAMES</t>
  </si>
  <si>
    <t>SHWEINSTEIGER</t>
  </si>
  <si>
    <t>10.5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</si>
</sst>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trike/>
      <sz val="11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i/>
      <u/>
      <sz val="11"/>
      <color rgb="FF00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sz val="11"/>
      <color theme="0"/>
      <name val="Calibri"/>
      <scheme val="minor"/>
    </font>
    <font>
      <b/>
      <sz val="11"/>
      <color theme="1"/>
      <name val="Calibri"/>
      <scheme val="minor"/>
    </font>
    <font>
      <sz val="11"/>
      <name val="Calibri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EEECE1"/>
        <bgColor rgb="FFF2F2F2"/>
      </patternFill>
    </fill>
    <fill>
      <patternFill patternType="solid">
        <fgColor rgb="FFDCE6F2"/>
        <bgColor rgb="FFEEECE1"/>
      </patternFill>
    </fill>
    <fill>
      <patternFill patternType="solid">
        <fgColor theme="5"/>
        <bgColor rgb="FFF2F2F2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60">
    <xf numFmtId="0" fontId="0" fillId="0" borderId="0"/>
    <xf numFmtId="0" fontId="14" fillId="0" borderId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22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0" xfId="0" applyFont="1"/>
    <xf numFmtId="0" fontId="5" fillId="0" borderId="0" xfId="0" applyFont="1"/>
    <xf numFmtId="0" fontId="0" fillId="0" borderId="0" xfId="0" applyBorder="1"/>
    <xf numFmtId="0" fontId="0" fillId="0" borderId="8" xfId="0" applyBorder="1"/>
    <xf numFmtId="0" fontId="4" fillId="0" borderId="1" xfId="0" applyFont="1" applyBorder="1"/>
    <xf numFmtId="0" fontId="0" fillId="5" borderId="0" xfId="0" applyFill="1"/>
    <xf numFmtId="0" fontId="0" fillId="5" borderId="8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6" fillId="0" borderId="0" xfId="0" applyFont="1"/>
    <xf numFmtId="0" fontId="8" fillId="2" borderId="0" xfId="0" applyFont="1" applyFill="1"/>
    <xf numFmtId="0" fontId="7" fillId="7" borderId="6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7" borderId="5" xfId="0" applyFont="1" applyFill="1" applyBorder="1" applyAlignment="1"/>
    <xf numFmtId="0" fontId="7" fillId="7" borderId="6" xfId="0" applyFont="1" applyFill="1" applyBorder="1" applyAlignment="1"/>
    <xf numFmtId="0" fontId="7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4" fillId="0" borderId="0" xfId="0" applyFont="1" applyFill="1" applyBorder="1"/>
    <xf numFmtId="0" fontId="5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4" fillId="2" borderId="1" xfId="0" applyFont="1" applyFill="1" applyBorder="1"/>
    <xf numFmtId="0" fontId="0" fillId="0" borderId="3" xfId="0" applyFill="1" applyBorder="1"/>
    <xf numFmtId="0" fontId="7" fillId="7" borderId="6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0" fillId="5" borderId="0" xfId="0" applyFill="1" applyBorder="1"/>
    <xf numFmtId="0" fontId="11" fillId="0" borderId="0" xfId="0" applyFont="1" applyBorder="1"/>
    <xf numFmtId="0" fontId="0" fillId="6" borderId="0" xfId="0" applyFill="1" applyBorder="1"/>
    <xf numFmtId="0" fontId="4" fillId="0" borderId="0" xfId="0" applyFont="1" applyBorder="1"/>
    <xf numFmtId="0" fontId="12" fillId="0" borderId="0" xfId="0" applyFont="1" applyBorder="1"/>
    <xf numFmtId="0" fontId="10" fillId="0" borderId="0" xfId="0" applyFont="1" applyBorder="1"/>
    <xf numFmtId="0" fontId="11" fillId="0" borderId="0" xfId="0" applyFont="1" applyFill="1" applyBorder="1"/>
    <xf numFmtId="0" fontId="12" fillId="0" borderId="0" xfId="0" applyFont="1" applyFill="1" applyBorder="1"/>
    <xf numFmtId="0" fontId="10" fillId="0" borderId="0" xfId="0" applyFont="1" applyFill="1" applyBorder="1"/>
    <xf numFmtId="0" fontId="15" fillId="0" borderId="0" xfId="0" applyFont="1"/>
    <xf numFmtId="0" fontId="4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/>
    <xf numFmtId="0" fontId="10" fillId="9" borderId="0" xfId="0" applyFont="1" applyFill="1"/>
    <xf numFmtId="0" fontId="0" fillId="10" borderId="3" xfId="0" applyFont="1" applyFill="1" applyBorder="1"/>
    <xf numFmtId="0" fontId="0" fillId="10" borderId="3" xfId="0" applyFill="1" applyBorder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0" fillId="11" borderId="3" xfId="0" applyFill="1" applyBorder="1"/>
    <xf numFmtId="0" fontId="17" fillId="9" borderId="0" xfId="0" applyFont="1" applyFill="1"/>
    <xf numFmtId="0" fontId="0" fillId="12" borderId="3" xfId="0" applyFont="1" applyFill="1" applyBorder="1"/>
    <xf numFmtId="0" fontId="4" fillId="0" borderId="2" xfId="0" applyFont="1" applyBorder="1"/>
    <xf numFmtId="0" fontId="0" fillId="0" borderId="13" xfId="0" applyBorder="1"/>
    <xf numFmtId="0" fontId="0" fillId="0" borderId="4" xfId="0" applyFont="1" applyBorder="1"/>
    <xf numFmtId="0" fontId="0" fillId="0" borderId="15" xfId="0" applyBorder="1"/>
    <xf numFmtId="0" fontId="0" fillId="0" borderId="11" xfId="0" applyFill="1" applyBorder="1"/>
    <xf numFmtId="0" fontId="0" fillId="0" borderId="2" xfId="0" applyFill="1" applyBorder="1"/>
    <xf numFmtId="0" fontId="10" fillId="0" borderId="3" xfId="0" applyFont="1" applyFill="1" applyBorder="1"/>
    <xf numFmtId="0" fontId="0" fillId="0" borderId="4" xfId="0" applyFill="1" applyBorder="1"/>
    <xf numFmtId="0" fontId="10" fillId="9" borderId="3" xfId="0" applyFont="1" applyFill="1" applyBorder="1"/>
    <xf numFmtId="0" fontId="10" fillId="9" borderId="4" xfId="0" applyFont="1" applyFill="1" applyBorder="1"/>
    <xf numFmtId="0" fontId="0" fillId="0" borderId="0" xfId="0" applyFont="1" applyFill="1" applyBorder="1"/>
    <xf numFmtId="0" fontId="17" fillId="9" borderId="11" xfId="0" applyFont="1" applyFill="1" applyBorder="1"/>
    <xf numFmtId="0" fontId="17" fillId="9" borderId="12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3" xfId="0" applyBorder="1" applyAlignment="1">
      <alignment horizontal="right"/>
    </xf>
    <xf numFmtId="0" fontId="12" fillId="0" borderId="14" xfId="0" applyFont="1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4" xfId="0" applyFont="1" applyBorder="1" applyAlignment="1">
      <alignment horizontal="right"/>
    </xf>
    <xf numFmtId="0" fontId="0" fillId="0" borderId="14" xfId="0" applyFont="1" applyFill="1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2" xfId="0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12" fillId="0" borderId="3" xfId="0" applyFont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11" fillId="0" borderId="3" xfId="0" applyFont="1" applyBorder="1" applyAlignment="1">
      <alignment horizontal="right"/>
    </xf>
    <xf numFmtId="0" fontId="0" fillId="0" borderId="4" xfId="0" applyFont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0" fillId="6" borderId="4" xfId="0" applyFill="1" applyBorder="1" applyAlignment="1">
      <alignment horizontal="center"/>
    </xf>
    <xf numFmtId="0" fontId="12" fillId="0" borderId="4" xfId="0" applyFont="1" applyBorder="1" applyAlignment="1">
      <alignment horizontal="right"/>
    </xf>
    <xf numFmtId="0" fontId="12" fillId="11" borderId="3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12" fillId="11" borderId="14" xfId="0" applyFont="1" applyFill="1" applyBorder="1" applyAlignment="1">
      <alignment horizontal="right"/>
    </xf>
    <xf numFmtId="0" fontId="0" fillId="11" borderId="14" xfId="0" applyFill="1" applyBorder="1" applyAlignment="1">
      <alignment horizontal="right"/>
    </xf>
    <xf numFmtId="0" fontId="4" fillId="11" borderId="3" xfId="0" applyFont="1" applyFill="1" applyBorder="1" applyAlignment="1">
      <alignment horizontal="right"/>
    </xf>
    <xf numFmtId="0" fontId="0" fillId="12" borderId="3" xfId="0" applyFont="1" applyFill="1" applyBorder="1" applyAlignment="1">
      <alignment horizontal="right"/>
    </xf>
    <xf numFmtId="0" fontId="4" fillId="2" borderId="7" xfId="0" applyFont="1" applyFill="1" applyBorder="1"/>
    <xf numFmtId="0" fontId="0" fillId="0" borderId="2" xfId="0" applyFont="1" applyBorder="1" applyAlignment="1">
      <alignment horizontal="right"/>
    </xf>
    <xf numFmtId="0" fontId="0" fillId="0" borderId="13" xfId="0" applyFont="1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0" fillId="0" borderId="4" xfId="0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0" fillId="0" borderId="15" xfId="0" applyFont="1" applyFill="1" applyBorder="1" applyAlignment="1">
      <alignment horizontal="right"/>
    </xf>
    <xf numFmtId="0" fontId="0" fillId="0" borderId="13" xfId="0" applyFont="1" applyBorder="1" applyAlignment="1">
      <alignment horizontal="right"/>
    </xf>
    <xf numFmtId="0" fontId="0" fillId="0" borderId="15" xfId="0" applyFont="1" applyBorder="1" applyAlignment="1">
      <alignment horizontal="right"/>
    </xf>
    <xf numFmtId="0" fontId="0" fillId="0" borderId="13" xfId="0" applyBorder="1" applyAlignment="1">
      <alignment horizontal="center"/>
    </xf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12" fillId="0" borderId="14" xfId="0" applyFont="1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0" fillId="0" borderId="1" xfId="0" applyFont="1" applyBorder="1" applyAlignment="1">
      <alignment horizontal="center"/>
    </xf>
    <xf numFmtId="0" fontId="4" fillId="0" borderId="11" xfId="0" applyFont="1" applyBorder="1" applyAlignment="1"/>
    <xf numFmtId="0" fontId="4" fillId="0" borderId="0" xfId="0" applyFont="1" applyAlignment="1"/>
    <xf numFmtId="0" fontId="20" fillId="13" borderId="0" xfId="0" applyFont="1" applyFill="1"/>
    <xf numFmtId="0" fontId="22" fillId="13" borderId="16" xfId="0" applyFont="1" applyFill="1" applyBorder="1"/>
    <xf numFmtId="0" fontId="0" fillId="0" borderId="16" xfId="0" applyBorder="1"/>
    <xf numFmtId="0" fontId="0" fillId="15" borderId="17" xfId="0" applyFont="1" applyFill="1" applyBorder="1"/>
    <xf numFmtId="0" fontId="0" fillId="0" borderId="17" xfId="0" applyBorder="1" applyAlignment="1">
      <alignment horizontal="right"/>
    </xf>
    <xf numFmtId="0" fontId="0" fillId="15" borderId="18" xfId="0" applyFont="1" applyFill="1" applyBorder="1"/>
    <xf numFmtId="0" fontId="23" fillId="0" borderId="18" xfId="0" applyFont="1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18" xfId="0" applyFont="1" applyBorder="1" applyAlignment="1">
      <alignment horizontal="right"/>
    </xf>
    <xf numFmtId="0" fontId="0" fillId="15" borderId="19" xfId="0" applyFont="1" applyFill="1" applyBorder="1"/>
    <xf numFmtId="0" fontId="0" fillId="0" borderId="19" xfId="0" applyBorder="1" applyAlignment="1">
      <alignment horizontal="right"/>
    </xf>
    <xf numFmtId="0" fontId="0" fillId="16" borderId="16" xfId="0" applyFill="1" applyBorder="1"/>
    <xf numFmtId="0" fontId="0" fillId="16" borderId="19" xfId="0" applyFill="1" applyBorder="1"/>
    <xf numFmtId="0" fontId="22" fillId="0" borderId="17" xfId="0" applyFont="1" applyBorder="1"/>
    <xf numFmtId="0" fontId="0" fillId="0" borderId="17" xfId="0" applyFont="1" applyBorder="1"/>
    <xf numFmtId="0" fontId="0" fillId="0" borderId="20" xfId="0" applyFont="1" applyBorder="1"/>
    <xf numFmtId="0" fontId="0" fillId="0" borderId="18" xfId="0" applyFont="1" applyBorder="1"/>
    <xf numFmtId="0" fontId="0" fillId="0" borderId="21" xfId="0" applyFont="1" applyBorder="1"/>
    <xf numFmtId="0" fontId="0" fillId="0" borderId="19" xfId="0" applyFont="1" applyBorder="1"/>
    <xf numFmtId="0" fontId="0" fillId="0" borderId="22" xfId="0" applyFont="1" applyBorder="1"/>
    <xf numFmtId="0" fontId="22" fillId="0" borderId="0" xfId="0" applyFont="1" applyBorder="1"/>
    <xf numFmtId="0" fontId="0" fillId="0" borderId="20" xfId="0" applyBorder="1"/>
    <xf numFmtId="0" fontId="24" fillId="0" borderId="0" xfId="0" applyFont="1" applyBorder="1"/>
    <xf numFmtId="0" fontId="0" fillId="16" borderId="16" xfId="0" applyFill="1" applyBorder="1" applyAlignment="1">
      <alignment horizontal="center"/>
    </xf>
    <xf numFmtId="0" fontId="0" fillId="0" borderId="21" xfId="0" applyBorder="1"/>
    <xf numFmtId="0" fontId="23" fillId="0" borderId="0" xfId="0" applyFont="1" applyBorder="1"/>
    <xf numFmtId="0" fontId="25" fillId="0" borderId="0" xfId="0" applyFont="1" applyBorder="1"/>
    <xf numFmtId="0" fontId="23" fillId="0" borderId="18" xfId="0" applyFont="1" applyBorder="1"/>
    <xf numFmtId="0" fontId="0" fillId="0" borderId="22" xfId="0" applyBorder="1"/>
    <xf numFmtId="0" fontId="0" fillId="15" borderId="0" xfId="0" applyFill="1" applyBorder="1"/>
    <xf numFmtId="0" fontId="0" fillId="16" borderId="0" xfId="0" applyFill="1" applyBorder="1"/>
    <xf numFmtId="0" fontId="0" fillId="17" borderId="18" xfId="0" applyFont="1" applyFill="1" applyBorder="1"/>
    <xf numFmtId="0" fontId="0" fillId="18" borderId="18" xfId="0" applyFont="1" applyFill="1" applyBorder="1" applyAlignment="1">
      <alignment horizontal="right"/>
    </xf>
    <xf numFmtId="0" fontId="0" fillId="19" borderId="18" xfId="0" applyFont="1" applyFill="1" applyBorder="1"/>
    <xf numFmtId="0" fontId="0" fillId="19" borderId="21" xfId="0" applyFont="1" applyFill="1" applyBorder="1"/>
    <xf numFmtId="0" fontId="0" fillId="18" borderId="18" xfId="0" applyFill="1" applyBorder="1" applyAlignment="1">
      <alignment horizontal="right"/>
    </xf>
    <xf numFmtId="0" fontId="0" fillId="19" borderId="21" xfId="0" applyFill="1" applyBorder="1"/>
    <xf numFmtId="0" fontId="0" fillId="17" borderId="19" xfId="0" applyFont="1" applyFill="1" applyBorder="1"/>
    <xf numFmtId="0" fontId="0" fillId="18" borderId="19" xfId="0" applyFill="1" applyBorder="1" applyAlignment="1">
      <alignment horizontal="right"/>
    </xf>
    <xf numFmtId="0" fontId="0" fillId="0" borderId="19" xfId="0" applyBorder="1"/>
    <xf numFmtId="0" fontId="0" fillId="0" borderId="0" xfId="0" applyFont="1"/>
    <xf numFmtId="0" fontId="0" fillId="0" borderId="23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4" fillId="2" borderId="2" xfId="0" applyFont="1" applyFill="1" applyBorder="1"/>
    <xf numFmtId="0" fontId="0" fillId="15" borderId="2" xfId="0" applyFont="1" applyFill="1" applyBorder="1"/>
    <xf numFmtId="0" fontId="0" fillId="15" borderId="3" xfId="0" applyFont="1" applyFill="1" applyBorder="1"/>
    <xf numFmtId="0" fontId="0" fillId="15" borderId="4" xfId="0" applyFont="1" applyFill="1" applyBorder="1"/>
    <xf numFmtId="0" fontId="0" fillId="0" borderId="24" xfId="0" applyFont="1" applyBorder="1" applyAlignment="1">
      <alignment horizontal="right"/>
    </xf>
    <xf numFmtId="0" fontId="12" fillId="0" borderId="0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0" fontId="4" fillId="11" borderId="14" xfId="0" applyFont="1" applyFill="1" applyBorder="1" applyAlignment="1">
      <alignment horizontal="right"/>
    </xf>
    <xf numFmtId="0" fontId="0" fillId="0" borderId="2" xfId="0" applyFont="1" applyBorder="1"/>
    <xf numFmtId="0" fontId="0" fillId="11" borderId="4" xfId="0" applyFill="1" applyBorder="1"/>
    <xf numFmtId="0" fontId="4" fillId="11" borderId="4" xfId="0" applyFont="1" applyFill="1" applyBorder="1" applyAlignment="1">
      <alignment horizontal="right"/>
    </xf>
    <xf numFmtId="0" fontId="0" fillId="0" borderId="0" xfId="0" applyAlignment="1"/>
    <xf numFmtId="0" fontId="0" fillId="21" borderId="14" xfId="0" applyFill="1" applyBorder="1"/>
    <xf numFmtId="0" fontId="0" fillId="21" borderId="15" xfId="0" applyFill="1" applyBorder="1"/>
    <xf numFmtId="0" fontId="14" fillId="0" borderId="0" xfId="1" applyFont="1" applyFill="1"/>
    <xf numFmtId="0" fontId="14" fillId="0" borderId="0" xfId="1" applyFont="1"/>
    <xf numFmtId="0" fontId="14" fillId="0" borderId="0" xfId="1" applyFill="1"/>
    <xf numFmtId="0" fontId="27" fillId="0" borderId="0" xfId="0" applyFont="1"/>
    <xf numFmtId="0" fontId="4" fillId="11" borderId="4" xfId="0" applyFont="1" applyFill="1" applyBorder="1"/>
    <xf numFmtId="0" fontId="0" fillId="22" borderId="3" xfId="0" applyFill="1" applyBorder="1"/>
    <xf numFmtId="0" fontId="0" fillId="22" borderId="3" xfId="0" applyFont="1" applyFill="1" applyBorder="1"/>
    <xf numFmtId="0" fontId="3" fillId="0" borderId="0" xfId="1" applyFont="1" applyFill="1"/>
    <xf numFmtId="0" fontId="3" fillId="0" borderId="0" xfId="1" applyFont="1"/>
    <xf numFmtId="0" fontId="2" fillId="0" borderId="0" xfId="1" applyFont="1"/>
    <xf numFmtId="0" fontId="2" fillId="0" borderId="0" xfId="1" applyFont="1" applyFill="1"/>
    <xf numFmtId="0" fontId="28" fillId="5" borderId="3" xfId="0" applyFont="1" applyFill="1" applyBorder="1"/>
    <xf numFmtId="0" fontId="0" fillId="23" borderId="3" xfId="0" applyFill="1" applyBorder="1"/>
    <xf numFmtId="0" fontId="0" fillId="24" borderId="3" xfId="0" applyFill="1" applyBorder="1"/>
    <xf numFmtId="0" fontId="1" fillId="0" borderId="0" xfId="1" applyFont="1" applyFill="1"/>
    <xf numFmtId="0" fontId="1" fillId="0" borderId="0" xfId="1" applyFont="1"/>
    <xf numFmtId="0" fontId="0" fillId="25" borderId="3" xfId="0" applyFill="1" applyBorder="1"/>
    <xf numFmtId="0" fontId="0" fillId="25" borderId="3" xfId="0" applyFill="1" applyBorder="1" applyAlignment="1">
      <alignment horizontal="right"/>
    </xf>
    <xf numFmtId="0" fontId="0" fillId="26" borderId="3" xfId="0" applyFill="1" applyBorder="1"/>
    <xf numFmtId="0" fontId="0" fillId="26" borderId="14" xfId="0" applyFill="1" applyBorder="1" applyAlignment="1">
      <alignment horizontal="right"/>
    </xf>
    <xf numFmtId="0" fontId="0" fillId="21" borderId="12" xfId="0" applyFill="1" applyBorder="1" applyAlignment="1">
      <alignment horizontal="center"/>
    </xf>
    <xf numFmtId="0" fontId="0" fillId="21" borderId="8" xfId="0" applyFill="1" applyBorder="1" applyAlignment="1">
      <alignment horizontal="center"/>
    </xf>
    <xf numFmtId="0" fontId="0" fillId="21" borderId="11" xfId="0" applyFill="1" applyBorder="1" applyAlignment="1">
      <alignment horizontal="center"/>
    </xf>
    <xf numFmtId="0" fontId="0" fillId="21" borderId="0" xfId="0" applyFill="1" applyBorder="1" applyAlignment="1">
      <alignment horizontal="center"/>
    </xf>
    <xf numFmtId="0" fontId="26" fillId="20" borderId="23" xfId="0" applyFont="1" applyFill="1" applyBorder="1" applyAlignment="1">
      <alignment horizontal="center"/>
    </xf>
    <xf numFmtId="0" fontId="26" fillId="20" borderId="24" xfId="0" applyFont="1" applyFill="1" applyBorder="1" applyAlignment="1">
      <alignment horizontal="center"/>
    </xf>
    <xf numFmtId="0" fontId="26" fillId="20" borderId="13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/>
    </xf>
    <xf numFmtId="0" fontId="7" fillId="7" borderId="0" xfId="0" applyFont="1" applyFill="1" applyBorder="1" applyAlignment="1">
      <alignment horizontal="center"/>
    </xf>
    <xf numFmtId="0" fontId="21" fillId="14" borderId="16" xfId="0" applyFont="1" applyFill="1" applyBorder="1" applyAlignment="1">
      <alignment horizontal="center"/>
    </xf>
    <xf numFmtId="0" fontId="21" fillId="14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5" fillId="3" borderId="5" xfId="0" applyFont="1" applyFill="1" applyBorder="1" applyAlignment="1"/>
    <xf numFmtId="0" fontId="9" fillId="3" borderId="6" xfId="0" applyFont="1" applyFill="1" applyBorder="1" applyAlignment="1"/>
    <xf numFmtId="0" fontId="9" fillId="3" borderId="7" xfId="0" applyFont="1" applyFill="1" applyBorder="1" applyAlignment="1"/>
  </cellXfs>
  <cellStyles count="60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Normale" xfId="0" builtinId="0"/>
    <cellStyle name="Normale 2" xfId="1"/>
  </cellStyles>
  <dxfs count="8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539750</xdr:colOff>
      <xdr:row>53</xdr:row>
      <xdr:rowOff>148167</xdr:rowOff>
    </xdr:from>
    <xdr:to>
      <xdr:col>16</xdr:col>
      <xdr:colOff>112281</xdr:colOff>
      <xdr:row>57</xdr:row>
      <xdr:rowOff>116418</xdr:rowOff>
    </xdr:to>
    <xdr:pic>
      <xdr:nvPicPr>
        <xdr:cNvPr id="2" name="Immagine 1" descr="q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0" y="10593917"/>
          <a:ext cx="4419698" cy="772584"/>
        </a:xfrm>
        <a:prstGeom prst="rect">
          <a:avLst/>
        </a:prstGeom>
      </xdr:spPr>
    </xdr:pic>
    <xdr:clientData/>
  </xdr:twoCellAnchor>
  <xdr:twoCellAnchor editAs="oneCell">
    <xdr:from>
      <xdr:col>8</xdr:col>
      <xdr:colOff>536946</xdr:colOff>
      <xdr:row>61</xdr:row>
      <xdr:rowOff>96279</xdr:rowOff>
    </xdr:from>
    <xdr:to>
      <xdr:col>16</xdr:col>
      <xdr:colOff>110579</xdr:colOff>
      <xdr:row>64</xdr:row>
      <xdr:rowOff>7665</xdr:rowOff>
    </xdr:to>
    <xdr:pic>
      <xdr:nvPicPr>
        <xdr:cNvPr id="3" name="Immagine 2" descr="sf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78946" y="12171862"/>
          <a:ext cx="4420800" cy="514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R76"/>
  <sheetViews>
    <sheetView topLeftCell="A42" zoomScale="90" zoomScaleNormal="90" zoomScalePageLayoutView="90" workbookViewId="0">
      <selection activeCell="L29" sqref="L29 M33 L39 M48"/>
    </sheetView>
  </sheetViews>
  <sheetFormatPr baseColWidth="10" defaultColWidth="8.83203125" defaultRowHeight="14" x14ac:dyDescent="0"/>
  <cols>
    <col min="1" max="1" width="23" bestFit="1" customWidth="1"/>
    <col min="2" max="4" width="9.6640625" bestFit="1" customWidth="1"/>
    <col min="10" max="11" width="23" bestFit="1" customWidth="1"/>
    <col min="14" max="16" width="8.83203125" hidden="1" customWidth="1"/>
  </cols>
  <sheetData>
    <row r="1" spans="1:18" ht="18">
      <c r="A1" s="14" t="s">
        <v>5</v>
      </c>
      <c r="D1" s="204" t="s">
        <v>370</v>
      </c>
      <c r="E1" s="205"/>
      <c r="F1" s="206"/>
      <c r="J1" s="4" t="s">
        <v>10</v>
      </c>
      <c r="R1" s="26"/>
    </row>
    <row r="2" spans="1:18">
      <c r="D2" s="202" t="s">
        <v>346</v>
      </c>
      <c r="E2" s="203"/>
      <c r="F2" s="178">
        <v>400</v>
      </c>
      <c r="J2" t="str">
        <f>A5</f>
        <v>Ac Denti</v>
      </c>
      <c r="K2" t="str">
        <f>A6</f>
        <v>Evribadi</v>
      </c>
      <c r="L2">
        <f>IF('1° GIORNATA'!$B$17=0,"",'1° GIORNATA'!$B$5)</f>
        <v>4</v>
      </c>
      <c r="M2">
        <f>IF('1° GIORNATA'!$D$17=0,"",'1° GIORNATA'!$D$5)</f>
        <v>3</v>
      </c>
      <c r="O2">
        <f>IF(L2="",0,IF(L2&gt;M2,3,IF(L2=M2,1,0)))</f>
        <v>3</v>
      </c>
      <c r="P2">
        <f>IF(M2="",0,IF(M2&gt;L2,3,IF(M2=L2,1,0)))</f>
        <v>0</v>
      </c>
      <c r="R2" s="26"/>
    </row>
    <row r="3" spans="1:18" ht="15">
      <c r="A3" s="41" t="s">
        <v>54</v>
      </c>
      <c r="D3" s="202" t="s">
        <v>344</v>
      </c>
      <c r="E3" s="203"/>
      <c r="F3" s="178">
        <v>395</v>
      </c>
      <c r="J3" t="str">
        <f>A7</f>
        <v>FC Marcellona</v>
      </c>
      <c r="K3" t="str">
        <f>A8</f>
        <v>Skiacciak Mosca</v>
      </c>
      <c r="L3">
        <f>IF('1° GIORNATA'!$K$17=0,"",'1° GIORNATA'!$K$5)</f>
        <v>2</v>
      </c>
      <c r="M3">
        <f>IF('1° GIORNATA'!$M$17=0,"",'1°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6"/>
    </row>
    <row r="4" spans="1:18">
      <c r="D4" s="202" t="s">
        <v>338</v>
      </c>
      <c r="E4" s="203"/>
      <c r="F4" s="178">
        <v>386</v>
      </c>
      <c r="J4" t="str">
        <f>A9</f>
        <v>CS Riposa</v>
      </c>
      <c r="K4" t="s">
        <v>39</v>
      </c>
      <c r="R4" s="26"/>
    </row>
    <row r="5" spans="1:18">
      <c r="A5" t="s">
        <v>337</v>
      </c>
      <c r="B5" t="s">
        <v>43</v>
      </c>
      <c r="D5" s="202" t="s">
        <v>337</v>
      </c>
      <c r="E5" s="203"/>
      <c r="F5" s="178">
        <v>371.5</v>
      </c>
      <c r="R5" s="26"/>
    </row>
    <row r="6" spans="1:18">
      <c r="A6" t="s">
        <v>338</v>
      </c>
      <c r="B6" t="s">
        <v>44</v>
      </c>
      <c r="D6" s="202" t="s">
        <v>341</v>
      </c>
      <c r="E6" s="203"/>
      <c r="F6" s="178">
        <v>366.5</v>
      </c>
      <c r="J6" s="4" t="s">
        <v>11</v>
      </c>
      <c r="R6" s="26"/>
    </row>
    <row r="7" spans="1:18">
      <c r="A7" t="s">
        <v>339</v>
      </c>
      <c r="B7" t="s">
        <v>45</v>
      </c>
      <c r="D7" s="202" t="s">
        <v>342</v>
      </c>
      <c r="E7" s="203"/>
      <c r="F7" s="178">
        <v>362.5</v>
      </c>
      <c r="J7" t="str">
        <f>A5</f>
        <v>Ac Denti</v>
      </c>
      <c r="K7" t="str">
        <f>A7</f>
        <v>FC Marcellona</v>
      </c>
      <c r="L7">
        <f>IF('2° GIORNATA'!$B$17=0,"",'2° GIORNATA'!$B$5)</f>
        <v>3</v>
      </c>
      <c r="M7">
        <f>IF('2° GIORNATA'!$D$17=0,"",'2° GIORNATA'!$D$5)</f>
        <v>0</v>
      </c>
      <c r="O7">
        <f>IF(L7="",0,IF(L7&gt;M7,3,IF(L7=M7,1,0)))</f>
        <v>3</v>
      </c>
      <c r="P7">
        <f>IF(M7="",0,IF(M7&gt;L7,3,IF(M7=L7,1,0)))</f>
        <v>0</v>
      </c>
      <c r="R7" s="26"/>
    </row>
    <row r="8" spans="1:18">
      <c r="A8" t="s">
        <v>340</v>
      </c>
      <c r="B8" t="s">
        <v>46</v>
      </c>
      <c r="D8" s="202" t="s">
        <v>345</v>
      </c>
      <c r="E8" s="203"/>
      <c r="F8" s="178">
        <v>362</v>
      </c>
      <c r="J8" t="str">
        <f>A6</f>
        <v>Evribadi</v>
      </c>
      <c r="K8" t="str">
        <f>A9</f>
        <v>CS Riposa</v>
      </c>
      <c r="L8">
        <f>IF('2° GIORNATA'!$K$17=0,"",'2° GIORNATA'!$K$5)</f>
        <v>2</v>
      </c>
      <c r="M8">
        <f>IF('2° GIORNATA'!$M$17=0,"",'2° GIORNATA'!$M$5)</f>
        <v>3</v>
      </c>
      <c r="O8">
        <f>IF(L8="",0,IF(L8&gt;M8,3,IF(L8=M8,1,0)))</f>
        <v>0</v>
      </c>
      <c r="P8">
        <f>IF(M8="",0,IF(M8&gt;L8,3,IF(M8=L8,1,0)))</f>
        <v>3</v>
      </c>
      <c r="R8" s="26"/>
    </row>
    <row r="9" spans="1:18" ht="15" thickBot="1">
      <c r="A9" t="s">
        <v>341</v>
      </c>
      <c r="B9" t="s">
        <v>47</v>
      </c>
      <c r="D9" s="200" t="s">
        <v>339</v>
      </c>
      <c r="E9" s="201"/>
      <c r="F9" s="179">
        <v>338</v>
      </c>
      <c r="J9" t="str">
        <f>A8</f>
        <v>Skiacciak Mosca</v>
      </c>
      <c r="K9" t="s">
        <v>39</v>
      </c>
      <c r="R9" s="26"/>
    </row>
    <row r="10" spans="1:18">
      <c r="D10" s="177"/>
      <c r="E10" s="177"/>
      <c r="R10" s="26"/>
    </row>
    <row r="11" spans="1:18">
      <c r="J11" s="4" t="s">
        <v>12</v>
      </c>
      <c r="R11" s="26"/>
    </row>
    <row r="12" spans="1:18" ht="15">
      <c r="A12" s="41" t="s">
        <v>53</v>
      </c>
      <c r="J12" t="str">
        <f>A5</f>
        <v>Ac Denti</v>
      </c>
      <c r="K12" t="str">
        <f>A8</f>
        <v>Skiacciak Mosca</v>
      </c>
      <c r="L12">
        <f>IF('3° GIORNATA'!$B$17=0,"",'3° GIORNATA'!$B$5)</f>
        <v>3</v>
      </c>
      <c r="M12">
        <f>IF('3° GIORNATA'!$D$17=0,"",'3° GIORNATA'!$D$5)</f>
        <v>2</v>
      </c>
      <c r="O12">
        <f>IF(L12="",0,IF(L12&gt;M12,3,IF(L12=M12,1,0)))</f>
        <v>3</v>
      </c>
      <c r="P12">
        <f>IF(M12="",0,IF(M12&gt;L12,3,IF(M12=L12,1,0)))</f>
        <v>0</v>
      </c>
      <c r="R12" s="26"/>
    </row>
    <row r="13" spans="1:18">
      <c r="J13" t="str">
        <f>A7</f>
        <v>FC Marcellona</v>
      </c>
      <c r="K13" t="str">
        <f>A9</f>
        <v>CS Riposa</v>
      </c>
      <c r="L13">
        <f>IF('3° GIORNATA'!$K$17=0,"",'3° GIORNATA'!$K$5)</f>
        <v>2</v>
      </c>
      <c r="M13">
        <f>IF('3° GIORNATA'!$M$17=0,"",'3° GIORNATA'!$M$5)</f>
        <v>2</v>
      </c>
      <c r="O13">
        <f>IF(L13="",0,IF(L13&gt;M13,3,IF(L13=M13,1,0)))</f>
        <v>1</v>
      </c>
      <c r="P13">
        <f>IF(M13="",0,IF(M13&gt;L13,3,IF(M13=L13,1,0)))</f>
        <v>1</v>
      </c>
      <c r="R13" s="26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J14" t="str">
        <f>A6</f>
        <v>Evribadi</v>
      </c>
      <c r="K14" t="s">
        <v>39</v>
      </c>
      <c r="R14" s="26"/>
    </row>
    <row r="15" spans="1:18" ht="15" thickBot="1">
      <c r="A15" s="113" t="s">
        <v>337</v>
      </c>
      <c r="B15" s="114">
        <f>$O$2+$O$7+$O$12+$O$17</f>
        <v>9</v>
      </c>
      <c r="C15" s="114">
        <f>IF($L$2="",0,$L$2)+IF($L$7="",0,$L$7)+IF($L$12="",0,$L$12)+IF($L$17="",0,$L$17)</f>
        <v>10</v>
      </c>
      <c r="D15" s="114">
        <f>IF($M$2="",0,$M$2)+IF($M$7="",0,$M$7)+IF($M$12="",0,$M$12)+IF(M$17="",0,$M$17)</f>
        <v>8</v>
      </c>
      <c r="E15" s="114">
        <f>C15-D15</f>
        <v>2</v>
      </c>
      <c r="F15" s="114">
        <f>'1° GIORNATA'!$B$17+'2° GIORNATA'!$B$17+'3° GIORNATA'!$B$17+'4° GIORNATA'!$B$17+'5° GIORNATA'!$B$75</f>
        <v>371.5</v>
      </c>
      <c r="G15" s="4" t="s">
        <v>16</v>
      </c>
      <c r="N15">
        <v>1</v>
      </c>
      <c r="R15" s="26"/>
    </row>
    <row r="16" spans="1:18" ht="15" thickBot="1">
      <c r="A16" s="113" t="s">
        <v>341</v>
      </c>
      <c r="B16" s="113">
        <f>$P$8+$P$13+$P$17+$P$23</f>
        <v>7</v>
      </c>
      <c r="C16" s="113">
        <f>IF($M$8="",0,$M$8)+IF($M$13="",0,$M$13)+IF($M$17="",0,$M$17)+IF($M$23="",0,$M$23)</f>
        <v>8</v>
      </c>
      <c r="D16" s="113">
        <f>IF($L$8="",0,$L$8)+IF($L$13="",0,$L$13)+IF($L$17="",0,$L$17)+IF($L$23="",0,$L$23)</f>
        <v>6</v>
      </c>
      <c r="E16" s="114">
        <f>C16-D16</f>
        <v>2</v>
      </c>
      <c r="F16" s="113">
        <f>'2° GIORNATA'!$M$17+'3° GIORNATA'!$M$17+'4° GIORNATA'!$D$17+'5° GIORNATA'!$M$17+'1° GIORNATA'!$K$75</f>
        <v>366.5</v>
      </c>
      <c r="G16" s="4" t="s">
        <v>17</v>
      </c>
      <c r="J16" s="4" t="s">
        <v>33</v>
      </c>
      <c r="N16">
        <v>2</v>
      </c>
      <c r="R16" s="26"/>
    </row>
    <row r="17" spans="1:18" ht="15" thickBot="1">
      <c r="A17" s="113" t="s">
        <v>338</v>
      </c>
      <c r="B17" s="114">
        <f>$P$2+$O$8+$O$18+$O$22</f>
        <v>6</v>
      </c>
      <c r="C17" s="114">
        <f>IF($M$2="",0,$M$2)+IF($L$8="",0,$L$8)+IF($L$18="",0,$L$18)+IF($L$22="",0,$L$22)</f>
        <v>16</v>
      </c>
      <c r="D17" s="114">
        <f>IF($L$2="",0,$L$2)+IF($M$8="",0,$M$8)+IF($M$18="",0,$M$18)+IF($M$22="",0,$M$22)</f>
        <v>7</v>
      </c>
      <c r="E17" s="114">
        <f>C17-D17</f>
        <v>9</v>
      </c>
      <c r="F17" s="114">
        <f>'1° GIORNATA'!$D$17+'2° GIORNATA'!$K$17+'4° GIORNATA'!$K$17+'3° GIORNATA'!$B$75+'5° GIORNATA'!B17</f>
        <v>386</v>
      </c>
      <c r="G17" s="4" t="s">
        <v>35</v>
      </c>
      <c r="J17" t="str">
        <f>A5</f>
        <v>Ac Denti</v>
      </c>
      <c r="K17" t="str">
        <f>A9</f>
        <v>CS Riposa</v>
      </c>
      <c r="L17">
        <f>IF('4° GIORNATA'!$B$17=0,"",'4° GIORNATA'!$B$5)</f>
        <v>0</v>
      </c>
      <c r="M17">
        <f>IF('4° GIORNATA'!$D$17=0,"",'4° GIORNATA'!$D$5)</f>
        <v>3</v>
      </c>
      <c r="N17">
        <v>3</v>
      </c>
      <c r="O17">
        <f>IF(L17="",0,IF(L17&gt;M17,3,IF(L17=M17,1,0)))</f>
        <v>0</v>
      </c>
      <c r="P17">
        <f>IF(M17="",0,IF(M17&gt;L17,3,IF(M17=L17,1,0)))</f>
        <v>3</v>
      </c>
      <c r="R17" s="26"/>
    </row>
    <row r="18" spans="1:18" ht="15" thickBot="1">
      <c r="A18" s="113" t="s">
        <v>339</v>
      </c>
      <c r="B18" s="114">
        <f>$O$3+$P$7+$O$13+$P$22</f>
        <v>4</v>
      </c>
      <c r="C18" s="114">
        <f>IF($L$3="",0,$L$3)+IF($M$7="",0,$M$7)+IF($L$13="",0,$L$13)+IF($M$22="",0,$M$22)</f>
        <v>4</v>
      </c>
      <c r="D18" s="114">
        <f>IF($M$3="",0,$M$3)+IF($L$7="",0,$L$7)+IF($M$13="",0,$M$13)+IF($L$22="",0,$L$22)</f>
        <v>12</v>
      </c>
      <c r="E18" s="114">
        <f>C18-D18</f>
        <v>-8</v>
      </c>
      <c r="F18" s="114">
        <f>'1° GIORNATA'!$K$17+'2° GIORNATA'!$D$17+'3° GIORNATA'!$K$17+'5° GIORNATA'!$D$17+'4° GIORNATA'!$B$75</f>
        <v>338</v>
      </c>
      <c r="G18" s="24" t="s">
        <v>36</v>
      </c>
      <c r="J18" t="str">
        <f>A6</f>
        <v>Evribadi</v>
      </c>
      <c r="K18" t="str">
        <f>A8</f>
        <v>Skiacciak Mosca</v>
      </c>
      <c r="L18">
        <f>IF('4° GIORNATA'!$K$17=0,"",'4° GIORNATA'!$K$5)</f>
        <v>5</v>
      </c>
      <c r="M18">
        <f>IF('4° GIORNATA'!$M$17=0,"",'4° GIORNATA'!$M$5)</f>
        <v>0</v>
      </c>
      <c r="N18">
        <v>4</v>
      </c>
      <c r="O18">
        <f>IF(L18="",0,IF(L18&gt;M18,3,IF(L18=M18,1,0)))</f>
        <v>3</v>
      </c>
      <c r="P18">
        <f>IF(M18="",0,IF(M18&gt;L18,3,IF(M18=L18,1,0)))</f>
        <v>0</v>
      </c>
      <c r="R18" s="26"/>
    </row>
    <row r="19" spans="1:18" ht="15" thickBot="1">
      <c r="A19" s="113" t="s">
        <v>340</v>
      </c>
      <c r="B19" s="114">
        <f>$P$3+$P$12+$P$18+O23</f>
        <v>3</v>
      </c>
      <c r="C19" s="114">
        <f>IF($M$3="",0,$M$3)+IF($M$12="",0,$M$12)+IF($M$18="",0,$M$18)+IF($L$23="",0,$L$23)</f>
        <v>5</v>
      </c>
      <c r="D19" s="114">
        <f>IF($L$3="",0,$L$3)+IF($L$12="",0,$L$12)+IF($L$18="",0,$L$18)+IF($M$23="",0,$M$23)</f>
        <v>10</v>
      </c>
      <c r="E19" s="114">
        <f>C19-D19</f>
        <v>-5</v>
      </c>
      <c r="F19" s="114">
        <f>'1° GIORNATA'!$M$17+'2° GIORNATA'!$B$75+'3° GIORNATA'!$D$17+'4° GIORNATA'!$M$17+'5° GIORNATA'!$K$17</f>
        <v>353.5</v>
      </c>
      <c r="J19" t="str">
        <f>A7</f>
        <v>FC Marcellona</v>
      </c>
      <c r="K19" t="s">
        <v>39</v>
      </c>
      <c r="N19">
        <v>5</v>
      </c>
      <c r="R19" s="26"/>
    </row>
    <row r="20" spans="1:18">
      <c r="R20" s="26"/>
    </row>
    <row r="21" spans="1:18">
      <c r="J21" s="4" t="s">
        <v>34</v>
      </c>
      <c r="R21" s="26"/>
    </row>
    <row r="22" spans="1:18">
      <c r="J22" t="str">
        <f>A6</f>
        <v>Evribadi</v>
      </c>
      <c r="K22" t="str">
        <f>A7</f>
        <v>FC Marcellona</v>
      </c>
      <c r="L22">
        <f>IF('5° GIORNATA'!$B$17=0,"",'5° GIORNATA'!$B$5)</f>
        <v>6</v>
      </c>
      <c r="M22">
        <f>IF('5° GIORNATA'!$D$17=0,"",'5° GIORNATA'!$D$5)</f>
        <v>0</v>
      </c>
      <c r="O22">
        <f>IF(L22="",0,IF(L22&gt;M22,3,IF(L22=M22,1,0)))</f>
        <v>3</v>
      </c>
      <c r="P22">
        <f>IF(M22="",0,IF(M22&gt;L22,3,IF(M22=L22,1,0)))</f>
        <v>0</v>
      </c>
      <c r="R22" s="26"/>
    </row>
    <row r="23" spans="1:18">
      <c r="J23" t="str">
        <f>A8</f>
        <v>Skiacciak Mosca</v>
      </c>
      <c r="K23" t="str">
        <f>A9</f>
        <v>CS Riposa</v>
      </c>
      <c r="L23">
        <f>IF('5° GIORNATA'!$K$17=0,"",'5° GIORNATA'!$K$5)</f>
        <v>2</v>
      </c>
      <c r="M23">
        <f>IF('5° GIORNATA'!$M$17=0,"",'5° GIORNATA'!$M$5)</f>
        <v>0</v>
      </c>
      <c r="O23">
        <f>IF(L23="",0,IF(L23&gt;M23,3,IF(L23=M23,1,0)))</f>
        <v>3</v>
      </c>
      <c r="P23">
        <f>IF(M23="",0,IF(M23&gt;L23,3,IF(M23=L23,1,0)))</f>
        <v>0</v>
      </c>
      <c r="R23" s="26"/>
    </row>
    <row r="24" spans="1:18">
      <c r="J24" t="str">
        <f>A5</f>
        <v>Ac Denti</v>
      </c>
      <c r="K24" t="s">
        <v>39</v>
      </c>
      <c r="R24" s="26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7"/>
    </row>
    <row r="26" spans="1:18">
      <c r="R26" s="26"/>
    </row>
    <row r="27" spans="1:18" ht="18">
      <c r="A27" s="14" t="s">
        <v>13</v>
      </c>
      <c r="J27" s="4" t="s">
        <v>10</v>
      </c>
      <c r="R27" s="26"/>
    </row>
    <row r="28" spans="1:18">
      <c r="J28" t="str">
        <f>A31</f>
        <v>Scarsenal</v>
      </c>
      <c r="K28" t="str">
        <f>A32</f>
        <v>Fly Beard</v>
      </c>
      <c r="L28">
        <f>IF('1° GIORNATA'!$B$46=0,"",'1° GIORNATA'!$B$34)</f>
        <v>5</v>
      </c>
      <c r="M28">
        <f>IF('1° GIORNATA'!$D$46=0,"",'1° GIORNATA'!$D$34)</f>
        <v>1</v>
      </c>
      <c r="O28">
        <f>IF(L28="",0,IF(L28&gt;M28,3,IF(L28=M28,1,0)))</f>
        <v>3</v>
      </c>
      <c r="P28">
        <f>IF(M28="",0,IF(M28&gt;L28,3,IF(M28=L28,1,0)))</f>
        <v>0</v>
      </c>
      <c r="R28" s="26"/>
    </row>
    <row r="29" spans="1:18" ht="15">
      <c r="A29" s="41" t="s">
        <v>54</v>
      </c>
      <c r="J29" t="str">
        <f>A33</f>
        <v>Tette Biscottate</v>
      </c>
      <c r="K29" t="str">
        <f>A34</f>
        <v>Interfogat</v>
      </c>
      <c r="L29">
        <f>IF('1° GIORNATA'!$K$46=0,"",'1° GIORNATA'!$K$34)</f>
        <v>4</v>
      </c>
      <c r="M29">
        <f>IF('1° GIORNATA'!$M$46=0,"",'1° GIORNATA'!$M$34)</f>
        <v>5</v>
      </c>
      <c r="O29">
        <f>IF(L29="",0,IF(L29&gt;M29,3,IF(L29=M29,1,0)))</f>
        <v>0</v>
      </c>
      <c r="P29">
        <f>IF(M29="",0,IF(M29&gt;L29,3,IF(M29=L29,1,0)))</f>
        <v>3</v>
      </c>
      <c r="R29" s="26"/>
    </row>
    <row r="30" spans="1:18">
      <c r="J30" t="str">
        <f>A35</f>
        <v>Ac Conte</v>
      </c>
      <c r="K30" t="s">
        <v>39</v>
      </c>
      <c r="R30" s="26"/>
    </row>
    <row r="31" spans="1:18">
      <c r="A31" t="s">
        <v>342</v>
      </c>
      <c r="B31" t="s">
        <v>42</v>
      </c>
      <c r="R31" s="26"/>
    </row>
    <row r="32" spans="1:18">
      <c r="A32" t="s">
        <v>343</v>
      </c>
      <c r="B32" t="s">
        <v>48</v>
      </c>
      <c r="J32" s="4" t="s">
        <v>11</v>
      </c>
      <c r="R32" s="26"/>
    </row>
    <row r="33" spans="1:18">
      <c r="A33" t="s">
        <v>344</v>
      </c>
      <c r="B33" t="s">
        <v>49</v>
      </c>
      <c r="J33" t="str">
        <f>A31</f>
        <v>Scarsenal</v>
      </c>
      <c r="K33" t="str">
        <f>A33</f>
        <v>Tette Biscottate</v>
      </c>
      <c r="L33">
        <f>IF('2° GIORNATA'!$B$46=0,"",'2° GIORNATA'!$B$34)</f>
        <v>2</v>
      </c>
      <c r="M33">
        <f>IF('2° GIORNATA'!$D$46=0,"",'2° GIORNATA'!$D$34)</f>
        <v>4</v>
      </c>
      <c r="O33">
        <f>IF(L33="",0,IF(L33&gt;M33,3,IF(L33=M33,1,0)))</f>
        <v>0</v>
      </c>
      <c r="P33">
        <f>IF(M33="",0,IF(M33&gt;L33,3,IF(M33=L33,1,0)))</f>
        <v>3</v>
      </c>
      <c r="R33" s="26"/>
    </row>
    <row r="34" spans="1:18">
      <c r="A34" t="s">
        <v>345</v>
      </c>
      <c r="B34" t="s">
        <v>50</v>
      </c>
      <c r="J34" t="str">
        <f>A32</f>
        <v>Fly Beard</v>
      </c>
      <c r="K34" t="str">
        <f>A35</f>
        <v>Ac Conte</v>
      </c>
      <c r="L34">
        <f>IF('2° GIORNATA'!$K$46=0,"",'2° GIORNATA'!$K$34)</f>
        <v>2</v>
      </c>
      <c r="M34">
        <f>IF('2° GIORNATA'!$M$46=0,"",'2° GIORNATA'!$M$34)</f>
        <v>0</v>
      </c>
      <c r="O34">
        <f>IF(L34="",0,IF(L34&gt;M34,3,IF(L34=M34,1,0)))</f>
        <v>3</v>
      </c>
      <c r="P34">
        <f>IF(M34="",0,IF(M34&gt;L34,3,IF(M34=L34,1,0)))</f>
        <v>0</v>
      </c>
      <c r="R34" s="26"/>
    </row>
    <row r="35" spans="1:18">
      <c r="A35" t="s">
        <v>346</v>
      </c>
      <c r="B35" t="s">
        <v>51</v>
      </c>
      <c r="J35" t="str">
        <f>A34</f>
        <v>Interfogat</v>
      </c>
      <c r="K35" t="s">
        <v>39</v>
      </c>
      <c r="R35" s="26"/>
    </row>
    <row r="36" spans="1:18">
      <c r="R36" s="26"/>
    </row>
    <row r="37" spans="1:18">
      <c r="J37" s="4" t="s">
        <v>12</v>
      </c>
      <c r="R37" s="26"/>
    </row>
    <row r="38" spans="1:18" ht="15">
      <c r="A38" s="41" t="s">
        <v>53</v>
      </c>
      <c r="J38" t="str">
        <f>A31</f>
        <v>Scarsenal</v>
      </c>
      <c r="K38" t="str">
        <f>A34</f>
        <v>Interfogat</v>
      </c>
      <c r="L38">
        <f>IF('3° GIORNATA'!$B$46=0,"",'3° GIORNATA'!$B$34)</f>
        <v>2</v>
      </c>
      <c r="M38">
        <f>IF('3° GIORNATA'!$D$46=0,"",'3° GIORNATA'!$D$34)</f>
        <v>1</v>
      </c>
      <c r="O38">
        <f>IF(L38="",0,IF(L38&gt;M38,3,IF(L38=M38,1,0)))</f>
        <v>3</v>
      </c>
      <c r="P38">
        <f>IF(M38="",0,IF(M38&gt;L38,3,IF(M38=L38,1,0)))</f>
        <v>0</v>
      </c>
      <c r="R38" s="26"/>
    </row>
    <row r="39" spans="1:18">
      <c r="J39" t="str">
        <f>A33</f>
        <v>Tette Biscottate</v>
      </c>
      <c r="K39" t="str">
        <f>A35</f>
        <v>Ac Conte</v>
      </c>
      <c r="L39">
        <f>IF('3° GIORNATA'!$K$46=0,"",'3° GIORNATA'!$K$34)</f>
        <v>4</v>
      </c>
      <c r="M39">
        <f>IF('3° GIORNATA'!$M$46=0,"",'3° GIORNATA'!$M$34)</f>
        <v>6</v>
      </c>
      <c r="O39">
        <f>IF(L39="",0,IF(L39&gt;M39,3,IF(L39=M39,1,0)))</f>
        <v>0</v>
      </c>
      <c r="P39">
        <f>IF(M39="",0,IF(M39&gt;L39,3,IF(M39=L39,1,0)))</f>
        <v>3</v>
      </c>
      <c r="R39" s="26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A32</f>
        <v>Fly Beard</v>
      </c>
      <c r="K40" t="s">
        <v>39</v>
      </c>
      <c r="R40" s="26"/>
    </row>
    <row r="41" spans="1:18" ht="15" thickBot="1">
      <c r="A41" s="113" t="s">
        <v>346</v>
      </c>
      <c r="B41" s="114">
        <f>$P$34+$P$39+$P$43+$P$49</f>
        <v>9</v>
      </c>
      <c r="C41" s="114">
        <f>IF($M$34="",0,$M$34)+IF($M$39="",0,$M$39)+IF($M$43="",0,$M$43)+IF($M$49="",0,$M$49)</f>
        <v>17</v>
      </c>
      <c r="D41" s="114">
        <f>IF($L$34="",0,$L$34)+IF($L$43="",0,$L$43)+IF($L$39="",0,$L$39)+IF($L$49="",0,$L$49)</f>
        <v>10</v>
      </c>
      <c r="E41" s="114">
        <f>C41-D41</f>
        <v>7</v>
      </c>
      <c r="F41" s="114">
        <f>'1° GIORNATA'!$B$75+'2° GIORNATA'!$M$46+'3° GIORNATA'!$M$46+'4° GIORNATA'!$D$46+'5° GIORNATA'!$M$46</f>
        <v>400</v>
      </c>
      <c r="G41" s="4" t="s">
        <v>18</v>
      </c>
      <c r="N41">
        <v>1</v>
      </c>
      <c r="Q41" s="6"/>
      <c r="R41" s="26"/>
    </row>
    <row r="42" spans="1:18" ht="15" thickBot="1">
      <c r="A42" s="113" t="s">
        <v>344</v>
      </c>
      <c r="B42" s="114">
        <f>$O$29+$P$33+$O$39+$P$48</f>
        <v>6</v>
      </c>
      <c r="C42" s="114">
        <f>IF($L$29="",0,$L$29)+IF($M$33="",0,$M$33)+IF($L$39="",0,$L$39)+IF($M$48="",0,$M$48)</f>
        <v>17</v>
      </c>
      <c r="D42" s="114">
        <f>IF($M$29="",0,$M$29)+IF($M$39="",0,$M$39)+IF($L$33="",0,$L$33)+IF($L$48="",0,$L$48)</f>
        <v>13</v>
      </c>
      <c r="E42" s="114">
        <f>C42-D42</f>
        <v>4</v>
      </c>
      <c r="F42" s="114">
        <f>'1° GIORNATA'!$K$46+'2° GIORNATA'!$D$46+'3° GIORNATA'!$K$46+'4° GIORNATA'!$K$75+'5° GIORNATA'!$D$46</f>
        <v>395</v>
      </c>
      <c r="G42" s="4" t="s">
        <v>19</v>
      </c>
      <c r="J42" s="4" t="s">
        <v>33</v>
      </c>
      <c r="N42">
        <v>2</v>
      </c>
      <c r="R42" s="26"/>
    </row>
    <row r="43" spans="1:18" ht="15" thickBot="1">
      <c r="A43" s="113" t="s">
        <v>342</v>
      </c>
      <c r="B43" s="114">
        <f>$O$28+$O$33+$O$38+$O$43</f>
        <v>6</v>
      </c>
      <c r="C43" s="114">
        <f>IF($L$28="",0,$L$28)+IF($L$33="",0,$L$33)+IF($L$38="",0,$L$38)+IF($L$43="",0,$L$43)</f>
        <v>9</v>
      </c>
      <c r="D43" s="114">
        <f>IF($M$28="",0,$M$28)+IF($M$33="",0,$M$33)+IF($M$38="",0,$M$38)+IF($M$43="",0,$M$43)</f>
        <v>10</v>
      </c>
      <c r="E43" s="114">
        <f>C43-D43</f>
        <v>-1</v>
      </c>
      <c r="F43" s="114">
        <f>'1° GIORNATA'!$B$46+'2° GIORNATA'!$B$46+'3° GIORNATA'!$B$46+'4° GIORNATA'!$B$46+'5° GIORNATA'!$K$75</f>
        <v>365.5</v>
      </c>
      <c r="G43" s="4" t="s">
        <v>37</v>
      </c>
      <c r="J43" t="str">
        <f>A31</f>
        <v>Scarsenal</v>
      </c>
      <c r="K43" t="str">
        <f>A35</f>
        <v>Ac Conte</v>
      </c>
      <c r="L43">
        <f>IF('4° GIORNATA'!$B$46=0,"",'4° GIORNATA'!$B$34)</f>
        <v>0</v>
      </c>
      <c r="M43">
        <f>IF('4° GIORNATA'!$D$46=0,"",'4° GIORNATA'!$D$34)</f>
        <v>4</v>
      </c>
      <c r="N43">
        <v>3</v>
      </c>
      <c r="O43">
        <f>IF(L43="",0,IF(L43&gt;M43,3,IF(L43=M43,1,0)))</f>
        <v>0</v>
      </c>
      <c r="P43">
        <f>IF(M43="",0,IF(M43&gt;L43,3,IF(M43=L43,1,0)))</f>
        <v>3</v>
      </c>
      <c r="R43" s="26"/>
    </row>
    <row r="44" spans="1:18" ht="15" thickBot="1">
      <c r="A44" s="113" t="s">
        <v>345</v>
      </c>
      <c r="B44" s="114">
        <f>$P$29+$P$38+$P$44+$O$49</f>
        <v>6</v>
      </c>
      <c r="C44" s="114">
        <f>IF($M$29="",0,$M$29)+IF($M$38="",0,$M$38)+IF($M$44="",0,$M$44)+IF($L$49="",0,$L$49)</f>
        <v>12</v>
      </c>
      <c r="D44" s="114">
        <f>IF($L$29="",0,$L$29)+IF($L$38="",0,$L$38)+IF($L$44="",0,$L$44)+IF($M$49="",0,$M$49)</f>
        <v>14</v>
      </c>
      <c r="E44" s="114">
        <f>C44-D44</f>
        <v>-2</v>
      </c>
      <c r="F44" s="114">
        <f>'1° GIORNATA'!$M$46+'2° GIORNATA'!$K$75+'3° GIORNATA'!$D$46+'4° GIORNATA'!$M$46+'5° GIORNATA'!$K$46</f>
        <v>362</v>
      </c>
      <c r="G44" s="24" t="s">
        <v>38</v>
      </c>
      <c r="J44" t="str">
        <f>A32</f>
        <v>Fly Beard</v>
      </c>
      <c r="K44" t="str">
        <f>A34</f>
        <v>Interfogat</v>
      </c>
      <c r="L44">
        <f>IF('4° GIORNATA'!$K$46=0,"",'4° GIORNATA'!$K$34)</f>
        <v>1</v>
      </c>
      <c r="M44">
        <f>IF('4° GIORNATA'!$M$46=0,"",'4° GIORNATA'!$M$34)</f>
        <v>2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6"/>
    </row>
    <row r="45" spans="1:18" ht="15" thickBot="1">
      <c r="A45" s="113" t="s">
        <v>343</v>
      </c>
      <c r="B45" s="114">
        <f>$P$28+$O$34+$O$44+$O$48</f>
        <v>3</v>
      </c>
      <c r="C45" s="114">
        <f>IF($M$28="",0,$M$28)+IF($L$34="",0,$L$34)+IF($L$44="",0,$L$44)+IF($L$48="",0,$L$48)</f>
        <v>4</v>
      </c>
      <c r="D45" s="114">
        <f>IF($L$28="",0,$L$28)+IF($M$34="",0,$M$34)+IF($M$44="",0,$M$44)+IF($M$48="",0,$M$48)</f>
        <v>12</v>
      </c>
      <c r="E45" s="114">
        <f>C45-D45</f>
        <v>-8</v>
      </c>
      <c r="F45" s="114">
        <f>'1° GIORNATA'!$D$46+'2° GIORNATA'!$K$46+'3° GIORNATA'!$K$75+'4° GIORNATA'!$K$46+'5° GIORNATA'!$B$46</f>
        <v>355</v>
      </c>
      <c r="J45" t="str">
        <f>A33</f>
        <v>Tette Biscottate</v>
      </c>
      <c r="K45" t="s">
        <v>39</v>
      </c>
      <c r="N45">
        <v>5</v>
      </c>
      <c r="R45" s="26"/>
    </row>
    <row r="46" spans="1:18">
      <c r="R46" s="26"/>
    </row>
    <row r="47" spans="1:18">
      <c r="J47" s="4" t="s">
        <v>34</v>
      </c>
      <c r="R47" s="26"/>
    </row>
    <row r="48" spans="1:18">
      <c r="J48" t="str">
        <f>A32</f>
        <v>Fly Beard</v>
      </c>
      <c r="K48" t="str">
        <f>A33</f>
        <v>Tette Biscottate</v>
      </c>
      <c r="L48">
        <f>IF('5° GIORNATA'!$B$46=0,"",'5° GIORNATA'!$B$34)</f>
        <v>0</v>
      </c>
      <c r="M48">
        <f>IF('5° GIORNATA'!$D$46=0,"",'5° GIORNATA'!$D$34)</f>
        <v>5</v>
      </c>
      <c r="O48">
        <f>IF(L48="",0,IF(L48&gt;M48,3,IF(L48=M48,1,0)))</f>
        <v>0</v>
      </c>
      <c r="P48">
        <f>IF(M48="",0,IF(M48&gt;L48,3,IF(M48=L48,1,0)))</f>
        <v>3</v>
      </c>
      <c r="R48" s="26"/>
    </row>
    <row r="49" spans="1:18">
      <c r="J49" t="str">
        <f>A34</f>
        <v>Interfogat</v>
      </c>
      <c r="K49" t="str">
        <f>A35</f>
        <v>Ac Conte</v>
      </c>
      <c r="L49">
        <f>IF('5° GIORNATA'!$K$46=0,"",'5° GIORNATA'!$K$34)</f>
        <v>4</v>
      </c>
      <c r="M49">
        <f>IF('5° GIORNATA'!$M$46=0,"",'5° GIORNATA'!$M$34)</f>
        <v>7</v>
      </c>
      <c r="O49">
        <f>IF(L49="",0,IF(L49&gt;M49,3,IF(L49=M49,1,0)))</f>
        <v>0</v>
      </c>
      <c r="P49">
        <f>IF(M49="",0,IF(M49&gt;L49,3,IF(M49=L49,1,0)))</f>
        <v>3</v>
      </c>
      <c r="R49" s="26"/>
    </row>
    <row r="50" spans="1:18">
      <c r="J50" t="str">
        <f>A31</f>
        <v>Scarsenal</v>
      </c>
      <c r="K50" t="s">
        <v>39</v>
      </c>
      <c r="R50" s="26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7"/>
    </row>
    <row r="52" spans="1:18">
      <c r="J52" s="6"/>
      <c r="K52" s="6"/>
    </row>
    <row r="53" spans="1:18" ht="18">
      <c r="A53" s="14" t="s">
        <v>20</v>
      </c>
      <c r="J53" s="6"/>
      <c r="K53" s="6"/>
    </row>
    <row r="54" spans="1:18" ht="15" thickBot="1">
      <c r="E54" s="211" t="s">
        <v>40</v>
      </c>
      <c r="F54" s="211"/>
      <c r="G54" s="211" t="s">
        <v>41</v>
      </c>
      <c r="H54" s="211"/>
    </row>
    <row r="55" spans="1:18" ht="15" thickBot="1">
      <c r="A55" s="119" t="str">
        <f>A44</f>
        <v>Interfogat</v>
      </c>
      <c r="B55" s="210" t="str">
        <f>A15</f>
        <v>Ac Denti</v>
      </c>
      <c r="C55" s="210"/>
      <c r="D55" s="210"/>
      <c r="E55" s="116">
        <f>IF('QUARTI andata'!$B$18=1,"",'QUARTI andata'!$B$5)</f>
        <v>4</v>
      </c>
      <c r="F55" s="117">
        <f>IF('QUARTI andata'!$D$18=0,"",'QUARTI andata'!$D$5)</f>
        <v>1</v>
      </c>
      <c r="G55" s="116">
        <f>IF('QUARTI ritorno'!$D$18=0,"",'QUARTI ritorno'!$D$5)</f>
        <v>3</v>
      </c>
      <c r="H55" s="115">
        <f>IF('QUARTI ritorno'!$B$18=1,"",'QUARTI ritorno'!$B$5)</f>
        <v>3</v>
      </c>
      <c r="I55" s="4" t="s">
        <v>21</v>
      </c>
      <c r="J55" s="23"/>
      <c r="K55" s="24"/>
      <c r="L55" s="24"/>
      <c r="M55" s="24"/>
      <c r="N55" s="24"/>
      <c r="O55" s="24"/>
    </row>
    <row r="56" spans="1:18" ht="15" thickBot="1">
      <c r="A56" s="119" t="str">
        <f>A17</f>
        <v>Evribadi</v>
      </c>
      <c r="B56" s="210" t="str">
        <f>A42</f>
        <v>Tette Biscottate</v>
      </c>
      <c r="C56" s="210"/>
      <c r="D56" s="210"/>
      <c r="E56" s="118">
        <f>IF('QUARTI andata'!$K$18=1,"",'QUARTI andata'!$K$5)</f>
        <v>1</v>
      </c>
      <c r="F56" s="7">
        <f>IF('QUARTI andata'!$M$18=0,"",'QUARTI andata'!$M$5)</f>
        <v>3</v>
      </c>
      <c r="G56" s="116">
        <f>IF('QUARTI ritorno'!$M$18=0,"",'QUARTI ritorno'!$M$5)</f>
        <v>3</v>
      </c>
      <c r="H56" s="56">
        <f>IF('QUARTI ritorno'!$K$18=1,"",'QUARTI ritorno'!$K$5)</f>
        <v>2</v>
      </c>
      <c r="I56" s="4" t="s">
        <v>22</v>
      </c>
      <c r="J56" s="23"/>
      <c r="K56" s="63"/>
      <c r="L56" s="63"/>
      <c r="M56" s="63"/>
      <c r="N56" s="63"/>
      <c r="O56" s="63"/>
    </row>
    <row r="57" spans="1:18" ht="15" thickBot="1">
      <c r="A57" s="119" t="str">
        <f>A43</f>
        <v>Scarsenal</v>
      </c>
      <c r="B57" s="210" t="str">
        <f>A16</f>
        <v>CS Riposa</v>
      </c>
      <c r="C57" s="210"/>
      <c r="D57" s="210"/>
      <c r="E57" s="116">
        <f>IF('QUARTI andata'!$B$48=1,"",'QUARTI andata'!$B$35)</f>
        <v>2</v>
      </c>
      <c r="F57" s="117">
        <f>IF('QUARTI andata'!$D$48=0,"",'QUARTI andata'!$D$35)</f>
        <v>0</v>
      </c>
      <c r="G57" s="116">
        <f>IF('QUARTI ritorno'!$D$48=0,"",'QUARTI ritorno'!$D$35)</f>
        <v>1</v>
      </c>
      <c r="H57" s="115">
        <f>IF('QUARTI ritorno'!$B$48=1,"",'QUARTI ritorno'!$B$35)</f>
        <v>4</v>
      </c>
      <c r="I57" s="4" t="s">
        <v>23</v>
      </c>
      <c r="J57" s="23"/>
      <c r="K57" s="63"/>
      <c r="L57" s="63"/>
      <c r="M57" s="63"/>
      <c r="N57" s="63"/>
      <c r="O57" s="63"/>
    </row>
    <row r="58" spans="1:18" ht="15" thickBot="1">
      <c r="A58" s="119" t="str">
        <f>A18</f>
        <v>FC Marcellona</v>
      </c>
      <c r="B58" s="210" t="str">
        <f>A41</f>
        <v>Ac Conte</v>
      </c>
      <c r="C58" s="210"/>
      <c r="D58" s="210"/>
      <c r="E58" s="116">
        <f>IF('QUARTI andata'!$K$48=1,"",'QUARTI andata'!$K$35)</f>
        <v>2</v>
      </c>
      <c r="F58" s="117">
        <f>IF('QUARTI andata'!$M$48=0,"",'QUARTI andata'!$M$35)</f>
        <v>0</v>
      </c>
      <c r="G58" s="116">
        <f>IF('QUARTI ritorno'!$M$48=0,"",'QUARTI ritorno'!$M$35)</f>
        <v>2</v>
      </c>
      <c r="H58" s="115">
        <f>IF('QUARTI ritorno'!$K$48=1,"",'QUARTI ritorno'!$K$35)</f>
        <v>3</v>
      </c>
      <c r="I58" s="4" t="s">
        <v>24</v>
      </c>
      <c r="J58" s="23"/>
      <c r="K58" s="63"/>
      <c r="L58" s="63"/>
      <c r="M58" s="63"/>
      <c r="N58" s="63"/>
      <c r="O58" s="63"/>
    </row>
    <row r="59" spans="1:18">
      <c r="J59" s="23"/>
      <c r="K59" s="63"/>
      <c r="L59" s="63"/>
      <c r="M59" s="63"/>
      <c r="N59" s="63"/>
      <c r="O59" s="63"/>
    </row>
    <row r="60" spans="1:18">
      <c r="J60" s="23"/>
      <c r="K60" s="63"/>
      <c r="L60" s="63"/>
      <c r="M60" s="63"/>
      <c r="N60" s="63"/>
      <c r="O60" s="63"/>
    </row>
    <row r="61" spans="1:18" ht="18">
      <c r="A61" s="14" t="s">
        <v>25</v>
      </c>
      <c r="J61" s="23"/>
      <c r="K61" s="63"/>
      <c r="L61" s="63"/>
      <c r="M61" s="63"/>
      <c r="N61" s="63"/>
      <c r="O61" s="63"/>
    </row>
    <row r="62" spans="1:18" ht="15" thickBot="1">
      <c r="E62" s="211" t="s">
        <v>40</v>
      </c>
      <c r="F62" s="211"/>
      <c r="G62" s="211" t="s">
        <v>41</v>
      </c>
      <c r="H62" s="211"/>
      <c r="J62" s="23"/>
      <c r="K62" s="63"/>
      <c r="L62" s="63"/>
      <c r="M62" s="63"/>
      <c r="N62" s="63"/>
      <c r="O62" s="63"/>
    </row>
    <row r="63" spans="1:18" ht="15" thickBot="1">
      <c r="A63" s="17" t="str">
        <f>IF(E56+G56&gt;F56+H56,A56,IF(E56+G56=F56+H56,IF(G56&gt;F56,A56,IF(F56&lt;G56,B56,IF(F56=G56,"rigori"))),B56))</f>
        <v>Tette Biscottate</v>
      </c>
      <c r="B63" s="208" t="str">
        <f>IF(E55+G55&gt;F55+H55,A55,IF(E55+G55=F55+H55,IF(G55&gt;F55,A55,IF(F55&lt;G55,B55,IF(F55=G55,"rigori"))),B55))</f>
        <v>Interfogat</v>
      </c>
      <c r="C63" s="208"/>
      <c r="D63" s="209"/>
      <c r="E63" s="116">
        <f>IF('SEMIFINALE andata'!$B$18=1,"",'SEMIFINALE andata'!$B$5)</f>
        <v>0</v>
      </c>
      <c r="F63" s="115">
        <f>IF('SEMIFINALE andata'!$D$18=0,"",'SEMIFINALE andata'!$D$5)</f>
        <v>3</v>
      </c>
      <c r="G63" s="116">
        <f>IF('SEMIFINALE ritorno'!$D$18=0,"",'SEMIFINALE ritorno'!$D$5)</f>
        <v>4</v>
      </c>
      <c r="H63" s="115">
        <f>IF('SEMIFINALE ritorno'!$B$18=1,"",'SEMIFINALE ritorno'!$B$5)</f>
        <v>1</v>
      </c>
      <c r="I63" t="s">
        <v>26</v>
      </c>
      <c r="J63" s="23"/>
      <c r="K63" s="23"/>
      <c r="L63" s="23"/>
      <c r="M63" s="23"/>
      <c r="N63" s="23"/>
      <c r="O63" s="23"/>
    </row>
    <row r="64" spans="1:18" ht="15" thickBot="1">
      <c r="A64" s="17" t="str">
        <f>IF(E57+G57&gt;F57+H57,A57,IF(E57+G57=F57+H57,IF(G57&gt;F57,A57,IF(F57&lt;G57,B57,IF(F57=G57,"rigori"))),B57))</f>
        <v>CS Riposa</v>
      </c>
      <c r="B64" s="208" t="str">
        <f>IF(E58+G58&gt;F58+H58,A58,IF(E58+G58=F58+H58,IF(G58&gt;F58,A58,IF(F58&lt;G58,B58,IF(F58=G58,"rigori"))),B58))</f>
        <v>FC Marcellona</v>
      </c>
      <c r="C64" s="208"/>
      <c r="D64" s="209"/>
      <c r="E64" s="118">
        <f>IF('SEMIFINALE andata'!$K$18=1,"",'SEMIFINALE andata'!$K$5)</f>
        <v>0</v>
      </c>
      <c r="F64" s="7">
        <f>IF('SEMIFINALE andata'!$M$18=0,"",'SEMIFINALE andata'!$M$5)</f>
        <v>0</v>
      </c>
      <c r="G64" s="116">
        <f>IF('SEMIFINALE ritorno'!$M$18=0,"",'SEMIFINALE ritorno'!$M$5)</f>
        <v>4</v>
      </c>
      <c r="H64" s="56">
        <f>IF('SEMIFINALE ritorno'!$K$18=1,"",'SEMIFINALE ritorno'!$K$5)</f>
        <v>4</v>
      </c>
      <c r="I64" t="s">
        <v>27</v>
      </c>
    </row>
    <row r="65" spans="1:18">
      <c r="A65" s="18"/>
      <c r="B65" s="207"/>
      <c r="C65" s="207"/>
      <c r="D65" s="207"/>
      <c r="E65" s="6"/>
      <c r="F65" s="6"/>
      <c r="G65" s="4"/>
    </row>
    <row r="66" spans="1:18">
      <c r="A66" s="18"/>
      <c r="B66" s="207"/>
      <c r="C66" s="207"/>
      <c r="D66" s="207"/>
      <c r="E66" s="6"/>
      <c r="F66" s="6"/>
      <c r="G66" s="4"/>
    </row>
    <row r="67" spans="1:18" ht="18">
      <c r="A67" s="14" t="s">
        <v>28</v>
      </c>
    </row>
    <row r="68" spans="1:18" ht="15" thickBot="1">
      <c r="E68" s="211" t="s">
        <v>40</v>
      </c>
      <c r="F68" s="211"/>
      <c r="G68" s="211" t="s">
        <v>41</v>
      </c>
      <c r="H68" s="211"/>
    </row>
    <row r="69" spans="1:18" ht="15" thickBot="1">
      <c r="A69" s="17" t="str">
        <f>IF(E63+G63&gt;F63+H63,A63,IF(E63+G63=F63+H63,IF(G63&gt;F63,A63,IF(F63&lt;G63,B63,IF(F63=G63,"rigori"))),B63))</f>
        <v>Tette Biscottate</v>
      </c>
      <c r="B69" s="208" t="str">
        <f>IF(E64+G64&gt;F64+H64,A64,IF(E64+G64=F64+H64,IF(G64&gt;F64,A64,IF(F64&lt;G64,B64,IF(F64=G64,"rigori"))),B64))</f>
        <v>CS Riposa</v>
      </c>
      <c r="C69" s="208"/>
      <c r="D69" s="209"/>
      <c r="E69" s="116">
        <f>IF(FINALE!$B$18=1,"",FINALE!$B$5)</f>
        <v>3</v>
      </c>
      <c r="F69" s="115">
        <f>IF(FINALE!$D$18=0,"",FINALE!$D$5)</f>
        <v>1</v>
      </c>
      <c r="G69" s="116">
        <f>IF(FINALE!$M$18=0,"",FINALE!$M$5)</f>
        <v>3</v>
      </c>
      <c r="H69" s="115">
        <f>IF(FINALE!$K$18=1,"",FINALE!$K$5)</f>
        <v>3</v>
      </c>
    </row>
    <row r="70" spans="1:18">
      <c r="A70" s="18"/>
      <c r="B70" s="207"/>
      <c r="C70" s="207"/>
      <c r="D70" s="207"/>
      <c r="E70" s="6"/>
      <c r="F70" s="6"/>
      <c r="G70" s="4"/>
    </row>
    <row r="71" spans="1:18">
      <c r="R71" s="26"/>
    </row>
    <row r="72" spans="1:18">
      <c r="J72" s="4"/>
      <c r="R72" s="26"/>
    </row>
    <row r="73" spans="1:18">
      <c r="R73" s="26"/>
    </row>
    <row r="74" spans="1:18">
      <c r="R74" s="26"/>
    </row>
    <row r="75" spans="1:18">
      <c r="R75" s="26"/>
    </row>
    <row r="76" spans="1:18">
      <c r="R76" s="26"/>
    </row>
  </sheetData>
  <sheetProtection password="DF91" sheet="1" objects="1" scenarios="1" selectLockedCells="1" selectUnlockedCells="1"/>
  <sortState ref="A42:F45">
    <sortCondition descending="1" ref="B42:B45"/>
    <sortCondition descending="1" ref="F42:F45"/>
  </sortState>
  <mergeCells count="25">
    <mergeCell ref="E54:F54"/>
    <mergeCell ref="G54:H54"/>
    <mergeCell ref="E62:F62"/>
    <mergeCell ref="G62:H62"/>
    <mergeCell ref="E68:F68"/>
    <mergeCell ref="G68:H68"/>
    <mergeCell ref="B65:D65"/>
    <mergeCell ref="B66:D66"/>
    <mergeCell ref="B69:D69"/>
    <mergeCell ref="B70:D70"/>
    <mergeCell ref="B55:D55"/>
    <mergeCell ref="B56:D56"/>
    <mergeCell ref="B57:D57"/>
    <mergeCell ref="B58:D58"/>
    <mergeCell ref="B63:D63"/>
    <mergeCell ref="B64:D64"/>
    <mergeCell ref="D9:E9"/>
    <mergeCell ref="D6:E6"/>
    <mergeCell ref="D7:E7"/>
    <mergeCell ref="D8:E8"/>
    <mergeCell ref="D1:F1"/>
    <mergeCell ref="D2:E2"/>
    <mergeCell ref="D3:E3"/>
    <mergeCell ref="D4:E4"/>
    <mergeCell ref="D5:E5"/>
  </mergeCells>
  <conditionalFormatting sqref="A15:F19">
    <cfRule type="top10" priority="9" rank="4"/>
  </conditionalFormatting>
  <conditionalFormatting sqref="A41:F41">
    <cfRule type="expression" dxfId="7" priority="8">
      <formula>$N$41&lt;5</formula>
    </cfRule>
  </conditionalFormatting>
  <conditionalFormatting sqref="A42:F42">
    <cfRule type="expression" dxfId="6" priority="7">
      <formula>$N$42&lt;5</formula>
    </cfRule>
  </conditionalFormatting>
  <conditionalFormatting sqref="A43:F43">
    <cfRule type="expression" dxfId="5" priority="6">
      <formula>$N$43&lt;5</formula>
    </cfRule>
  </conditionalFormatting>
  <conditionalFormatting sqref="A44:F44">
    <cfRule type="expression" dxfId="4" priority="5">
      <formula>$N$44&lt;5</formula>
    </cfRule>
  </conditionalFormatting>
  <conditionalFormatting sqref="A15:F15">
    <cfRule type="expression" dxfId="3" priority="4">
      <formula>$N$15&lt;5</formula>
    </cfRule>
  </conditionalFormatting>
  <conditionalFormatting sqref="A16:F16">
    <cfRule type="expression" dxfId="2" priority="3">
      <formula>$N$16&lt;5</formula>
    </cfRule>
  </conditionalFormatting>
  <conditionalFormatting sqref="A17:F17">
    <cfRule type="expression" dxfId="1" priority="2">
      <formula>$N$17&lt;5</formula>
    </cfRule>
  </conditionalFormatting>
  <conditionalFormatting sqref="A18:F18">
    <cfRule type="expression" dxfId="0" priority="1">
      <formula>$N$18&lt;5</formula>
    </cfRule>
  </conditionalFormatting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Q116"/>
  <sheetViews>
    <sheetView topLeftCell="A25" zoomScale="90" zoomScaleNormal="90" zoomScalePageLayoutView="90" workbookViewId="0">
      <selection activeCell="H51" sqref="H51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3" ht="23">
      <c r="A1" s="15" t="s">
        <v>10</v>
      </c>
    </row>
    <row r="2" spans="1:13" ht="15" thickBot="1"/>
    <row r="3" spans="1:13" ht="21" thickBot="1">
      <c r="A3" s="212" t="s">
        <v>5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4"/>
    </row>
    <row r="4" spans="1:13" ht="15" thickBot="1"/>
    <row r="5" spans="1:13" ht="15" thickBot="1">
      <c r="A5" s="28" t="s">
        <v>353</v>
      </c>
      <c r="B5" s="66">
        <f>IF(B17&lt;66,0,IF(B17&lt;70,1,IF(B17&lt;74,2,IF(B17&lt;78,3,IF(B17&lt;82,4,IF(B17&lt;86,5,IF(B17&lt;90,6,IF(B17&lt;94,7,IF(B17&lt;98,8,IF(B17&lt;101,9,10))))))))))</f>
        <v>4</v>
      </c>
      <c r="C5" s="28" t="s">
        <v>354</v>
      </c>
      <c r="D5" s="66">
        <f>IF(D17&lt;66,0,IF(D17&lt;70,1,IF(D17&lt;74,2,IF(D17&lt;78,3,IF(D17&lt;82,4,IF(D17&lt;86,5,IF(D17&lt;90,6,IF(D17&lt;94,7,IF(D17&lt;98,8,IF(D17&lt;101,9,10))))))))))</f>
        <v>3</v>
      </c>
      <c r="J5" s="28" t="s">
        <v>355</v>
      </c>
      <c r="K5" s="66">
        <f>IF(K17&lt;66,0,IF(K17&lt;70,1,IF(K17&lt;74,2,IF(K17&lt;78,3,IF(K17&lt;82,4,IF(K17&lt;86,5,IF(K17&lt;90,6,IF(K17&lt;94,7,IF(K17&lt;98,8,IF(K17&lt;101,9,10))))))))))</f>
        <v>2</v>
      </c>
      <c r="L5" s="28" t="s">
        <v>356</v>
      </c>
      <c r="M5" s="66">
        <f>IF(M17&lt;66,0,IF(M17&lt;70,1,IF(M17&lt;74,2,IF(M17&lt;78,3,IF(M17&lt;82,4,IF(M17&lt;86,5,IF(M17&lt;90,6,IF(M17&lt;94,7,IF(M17&lt;98,8,IF(M17&lt;101,9,10))))))))))</f>
        <v>1</v>
      </c>
    </row>
    <row r="6" spans="1:13">
      <c r="A6" s="9" t="s">
        <v>350</v>
      </c>
      <c r="B6" s="82">
        <v>5</v>
      </c>
      <c r="C6" s="9" t="s">
        <v>351</v>
      </c>
      <c r="D6" s="82">
        <v>5.5</v>
      </c>
      <c r="J6" s="11" t="s">
        <v>349</v>
      </c>
      <c r="K6" s="82">
        <v>4.5</v>
      </c>
      <c r="L6" s="11" t="s">
        <v>333</v>
      </c>
      <c r="M6" s="82">
        <v>5.5</v>
      </c>
    </row>
    <row r="7" spans="1:13">
      <c r="A7" s="9" t="s">
        <v>68</v>
      </c>
      <c r="B7" s="83">
        <v>6</v>
      </c>
      <c r="C7" s="9" t="s">
        <v>69</v>
      </c>
      <c r="D7" s="83">
        <v>7</v>
      </c>
      <c r="J7" s="61" t="s">
        <v>71</v>
      </c>
      <c r="K7" s="84">
        <v>6</v>
      </c>
      <c r="L7" s="12" t="s">
        <v>102</v>
      </c>
      <c r="M7" s="83">
        <v>6</v>
      </c>
    </row>
    <row r="8" spans="1:13">
      <c r="A8" s="9" t="s">
        <v>80</v>
      </c>
      <c r="B8" s="48">
        <v>9.5</v>
      </c>
      <c r="C8" s="9" t="s">
        <v>78</v>
      </c>
      <c r="D8" s="83">
        <v>6.5</v>
      </c>
      <c r="J8" s="61" t="s">
        <v>74</v>
      </c>
      <c r="K8" s="84">
        <v>3.5</v>
      </c>
      <c r="L8" s="12" t="s">
        <v>106</v>
      </c>
      <c r="M8" s="83">
        <v>6.5</v>
      </c>
    </row>
    <row r="9" spans="1:13">
      <c r="A9" s="9" t="s">
        <v>96</v>
      </c>
      <c r="B9" s="83">
        <v>10</v>
      </c>
      <c r="C9" s="45" t="s">
        <v>137</v>
      </c>
      <c r="D9" s="87">
        <v>6</v>
      </c>
      <c r="J9" s="61" t="s">
        <v>85</v>
      </c>
      <c r="K9" s="84">
        <v>4.5</v>
      </c>
      <c r="L9" s="12" t="s">
        <v>147</v>
      </c>
      <c r="M9" s="83">
        <v>6</v>
      </c>
    </row>
    <row r="10" spans="1:13">
      <c r="A10" s="9" t="s">
        <v>160</v>
      </c>
      <c r="B10" s="83">
        <v>6</v>
      </c>
      <c r="C10" s="9" t="s">
        <v>177</v>
      </c>
      <c r="D10" s="83">
        <v>6</v>
      </c>
      <c r="J10" s="12" t="s">
        <v>93</v>
      </c>
      <c r="K10" s="83">
        <v>7</v>
      </c>
      <c r="L10" s="12" t="s">
        <v>181</v>
      </c>
      <c r="M10" s="83">
        <v>7</v>
      </c>
    </row>
    <row r="11" spans="1:13">
      <c r="A11" s="9" t="s">
        <v>167</v>
      </c>
      <c r="B11" s="83">
        <v>5.5</v>
      </c>
      <c r="C11" s="9" t="s">
        <v>178</v>
      </c>
      <c r="D11" s="83">
        <v>7</v>
      </c>
      <c r="J11" s="12" t="s">
        <v>169</v>
      </c>
      <c r="K11" s="83">
        <v>9</v>
      </c>
      <c r="L11" s="12" t="s">
        <v>206</v>
      </c>
      <c r="M11" s="83">
        <v>7</v>
      </c>
    </row>
    <row r="12" spans="1:13">
      <c r="A12" s="9" t="s">
        <v>183</v>
      </c>
      <c r="B12" s="83">
        <v>5</v>
      </c>
      <c r="C12" s="45" t="s">
        <v>201</v>
      </c>
      <c r="D12" s="84">
        <v>5.5</v>
      </c>
      <c r="J12" s="12" t="s">
        <v>173</v>
      </c>
      <c r="K12" s="83">
        <v>6</v>
      </c>
      <c r="L12" s="12" t="s">
        <v>228</v>
      </c>
      <c r="M12" s="83">
        <v>6</v>
      </c>
    </row>
    <row r="13" spans="1:13">
      <c r="A13" s="45" t="s">
        <v>233</v>
      </c>
      <c r="B13" s="84">
        <v>8</v>
      </c>
      <c r="C13" s="9" t="s">
        <v>195</v>
      </c>
      <c r="D13" s="83">
        <v>10</v>
      </c>
      <c r="J13" s="12" t="s">
        <v>176</v>
      </c>
      <c r="K13" s="83">
        <v>6</v>
      </c>
      <c r="L13" s="12" t="s">
        <v>213</v>
      </c>
      <c r="M13" s="83">
        <v>6</v>
      </c>
    </row>
    <row r="14" spans="1:13">
      <c r="A14" s="9" t="s">
        <v>266</v>
      </c>
      <c r="B14" s="83">
        <v>9</v>
      </c>
      <c r="C14" s="9" t="s">
        <v>261</v>
      </c>
      <c r="D14" s="83">
        <v>5.5</v>
      </c>
      <c r="J14" s="12" t="s">
        <v>270</v>
      </c>
      <c r="K14" s="48">
        <v>6.5</v>
      </c>
      <c r="L14" s="12" t="s">
        <v>262</v>
      </c>
      <c r="M14" s="83">
        <v>5.5</v>
      </c>
    </row>
    <row r="15" spans="1:13">
      <c r="A15" s="9" t="s">
        <v>291</v>
      </c>
      <c r="B15" s="83">
        <v>6.5</v>
      </c>
      <c r="C15" s="9" t="s">
        <v>275</v>
      </c>
      <c r="D15" s="83">
        <v>5.5</v>
      </c>
      <c r="J15" s="12" t="s">
        <v>305</v>
      </c>
      <c r="K15" s="83">
        <v>6.5</v>
      </c>
      <c r="L15" s="12" t="s">
        <v>276</v>
      </c>
      <c r="M15" s="48">
        <v>7</v>
      </c>
    </row>
    <row r="16" spans="1:13" ht="15" thickBot="1">
      <c r="A16" s="10" t="s">
        <v>272</v>
      </c>
      <c r="B16" s="48">
        <v>10</v>
      </c>
      <c r="C16" s="10" t="s">
        <v>264</v>
      </c>
      <c r="D16" s="85">
        <v>9.5</v>
      </c>
      <c r="J16" s="13" t="s">
        <v>295</v>
      </c>
      <c r="K16" s="48">
        <v>11</v>
      </c>
      <c r="L16" s="10" t="s">
        <v>279</v>
      </c>
      <c r="M16" s="48">
        <v>4.5</v>
      </c>
    </row>
    <row r="17" spans="1:13" ht="15" thickBot="1">
      <c r="B17" s="68">
        <f>SUM(B6:B16)</f>
        <v>80.5</v>
      </c>
      <c r="C17" s="9"/>
      <c r="D17" s="68">
        <f>SUM(D6:D16)</f>
        <v>74</v>
      </c>
      <c r="J17" s="22"/>
      <c r="K17" s="68">
        <f>SUM(K6:K16)</f>
        <v>70.5</v>
      </c>
      <c r="M17" s="68">
        <f>SUM(M6:M16)</f>
        <v>67</v>
      </c>
    </row>
    <row r="18" spans="1:13" ht="15" thickBot="1">
      <c r="A18" s="53" t="s">
        <v>14</v>
      </c>
      <c r="C18" s="8" t="s">
        <v>14</v>
      </c>
      <c r="D18" s="86"/>
      <c r="J18" s="53" t="s">
        <v>14</v>
      </c>
      <c r="L18" s="8" t="s">
        <v>14</v>
      </c>
    </row>
    <row r="19" spans="1:13">
      <c r="A19" s="1" t="s">
        <v>350</v>
      </c>
      <c r="B19" s="71">
        <v>5</v>
      </c>
      <c r="C19" s="1" t="s">
        <v>351</v>
      </c>
      <c r="D19" s="82">
        <v>5.5</v>
      </c>
      <c r="J19" s="1" t="s">
        <v>349</v>
      </c>
      <c r="K19" s="71">
        <v>4.5</v>
      </c>
      <c r="L19" s="1" t="s">
        <v>333</v>
      </c>
      <c r="M19" s="82">
        <v>5.5</v>
      </c>
    </row>
    <row r="20" spans="1:13">
      <c r="A20" s="57" t="s">
        <v>94</v>
      </c>
      <c r="B20" s="83">
        <v>6</v>
      </c>
      <c r="C20" s="46" t="s">
        <v>98</v>
      </c>
      <c r="D20" s="84">
        <v>6</v>
      </c>
      <c r="J20" s="46" t="s">
        <v>91</v>
      </c>
      <c r="K20" s="84">
        <v>6</v>
      </c>
      <c r="L20" s="2" t="s">
        <v>119</v>
      </c>
      <c r="M20" s="83">
        <v>7</v>
      </c>
    </row>
    <row r="21" spans="1:13">
      <c r="A21" s="44" t="s">
        <v>97</v>
      </c>
      <c r="B21" s="73" t="s">
        <v>363</v>
      </c>
      <c r="C21" s="2" t="s">
        <v>113</v>
      </c>
      <c r="D21" s="83">
        <v>7.5</v>
      </c>
      <c r="J21" s="46" t="s">
        <v>108</v>
      </c>
      <c r="K21" s="84">
        <v>3.5</v>
      </c>
      <c r="L21" s="2" t="s">
        <v>87</v>
      </c>
      <c r="M21" s="83">
        <v>5</v>
      </c>
    </row>
    <row r="22" spans="1:13">
      <c r="A22" s="2" t="s">
        <v>132</v>
      </c>
      <c r="B22" s="73">
        <v>5</v>
      </c>
      <c r="C22" s="2" t="s">
        <v>89</v>
      </c>
      <c r="D22" s="83">
        <v>7</v>
      </c>
      <c r="J22" s="46" t="s">
        <v>139</v>
      </c>
      <c r="K22" s="84">
        <v>4.5</v>
      </c>
      <c r="L22" s="44" t="s">
        <v>121</v>
      </c>
      <c r="M22" s="83">
        <v>6.5</v>
      </c>
    </row>
    <row r="23" spans="1:13">
      <c r="A23" s="46" t="s">
        <v>186</v>
      </c>
      <c r="B23" s="84">
        <v>8</v>
      </c>
      <c r="C23" s="46" t="s">
        <v>166</v>
      </c>
      <c r="D23" s="84">
        <v>5.5</v>
      </c>
      <c r="J23" s="44" t="s">
        <v>197</v>
      </c>
      <c r="K23" s="73" t="s">
        <v>363</v>
      </c>
      <c r="L23" s="44" t="s">
        <v>251</v>
      </c>
      <c r="M23" s="83">
        <v>7</v>
      </c>
    </row>
    <row r="24" spans="1:13">
      <c r="A24" s="2" t="s">
        <v>191</v>
      </c>
      <c r="B24" s="73">
        <v>5.5</v>
      </c>
      <c r="C24" s="2" t="s">
        <v>189</v>
      </c>
      <c r="D24" s="83">
        <v>6</v>
      </c>
      <c r="J24" s="44" t="s">
        <v>219</v>
      </c>
      <c r="K24" s="73" t="s">
        <v>363</v>
      </c>
      <c r="L24" s="2" t="s">
        <v>229</v>
      </c>
      <c r="M24" s="83">
        <v>6</v>
      </c>
    </row>
    <row r="25" spans="1:13">
      <c r="A25" s="2" t="s">
        <v>216</v>
      </c>
      <c r="B25" s="73">
        <v>6</v>
      </c>
      <c r="C25" s="2" t="s">
        <v>210</v>
      </c>
      <c r="D25" s="83">
        <v>8</v>
      </c>
      <c r="J25" s="2" t="s">
        <v>231</v>
      </c>
      <c r="K25" s="73" t="s">
        <v>363</v>
      </c>
      <c r="L25" s="2" t="s">
        <v>207</v>
      </c>
      <c r="M25" s="83">
        <v>6</v>
      </c>
    </row>
    <row r="26" spans="1:13">
      <c r="A26" s="2" t="s">
        <v>277</v>
      </c>
      <c r="B26" s="73">
        <v>5.5</v>
      </c>
      <c r="C26" s="2" t="s">
        <v>310</v>
      </c>
      <c r="D26" s="83">
        <v>6.5</v>
      </c>
      <c r="J26" s="44" t="s">
        <v>322</v>
      </c>
      <c r="K26" s="73" t="s">
        <v>363</v>
      </c>
      <c r="L26" s="44" t="s">
        <v>306</v>
      </c>
      <c r="M26" s="83" t="s">
        <v>363</v>
      </c>
    </row>
    <row r="27" spans="1:13">
      <c r="A27" s="2" t="s">
        <v>297</v>
      </c>
      <c r="B27" s="73">
        <v>10</v>
      </c>
      <c r="C27" s="2" t="s">
        <v>296</v>
      </c>
      <c r="D27" s="83">
        <v>5.5</v>
      </c>
      <c r="J27" s="29" t="s">
        <v>321</v>
      </c>
      <c r="K27" s="83">
        <v>6.5</v>
      </c>
      <c r="L27" s="29" t="s">
        <v>285</v>
      </c>
      <c r="M27" s="83">
        <v>9</v>
      </c>
    </row>
    <row r="28" spans="1:13" ht="15" thickBot="1">
      <c r="A28" s="55" t="s">
        <v>304</v>
      </c>
      <c r="B28" s="88" t="s">
        <v>363</v>
      </c>
      <c r="C28" s="55" t="s">
        <v>302</v>
      </c>
      <c r="D28" s="85" t="s">
        <v>363</v>
      </c>
      <c r="J28" s="55" t="s">
        <v>293</v>
      </c>
      <c r="K28" s="89" t="s">
        <v>363</v>
      </c>
      <c r="L28" s="55" t="s">
        <v>292</v>
      </c>
      <c r="M28" s="85">
        <v>7</v>
      </c>
    </row>
    <row r="31" spans="1:13" ht="15" thickBot="1"/>
    <row r="32" spans="1:13" ht="21" thickBot="1">
      <c r="A32" s="212" t="s">
        <v>13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4"/>
    </row>
    <row r="33" spans="1:13" ht="15" thickBot="1"/>
    <row r="34" spans="1:13" ht="15" thickBot="1">
      <c r="A34" s="28" t="s">
        <v>357</v>
      </c>
      <c r="B34" s="66">
        <f>IF(B46&lt;66,0,IF(B46&lt;70,1,IF(B46&lt;74,2,IF(B46&lt;78,3,IF(B46&lt;82,4,IF(B46&lt;86,5,IF(B46&lt;90,6,IF(B46&lt;94,7,IF(B46&lt;98,8,IF(B46&lt;101,9,10))))))))))</f>
        <v>5</v>
      </c>
      <c r="C34" s="28" t="s">
        <v>358</v>
      </c>
      <c r="D34" s="66">
        <f>IF(D46&lt;66,0,IF(D46&lt;70,1,IF(D46&lt;74,2,IF(D46&lt;78,3,IF(D46&lt;82,4,IF(D46&lt;86,5,IF(D46&lt;90,6,IF(D46&lt;94,7,IF(D46&lt;98,8,IF(D46&lt;101,9,10))))))))))</f>
        <v>1</v>
      </c>
      <c r="J34" s="28" t="s">
        <v>359</v>
      </c>
      <c r="K34" s="66">
        <f>IF(K46&lt;66,0,IF(K46&lt;70,1,IF(K46&lt;74,2,IF(K46&lt;78,3,IF(K46&lt;82,4,IF(K46&lt;86,5,IF(K46&lt;90,6,IF(K46&lt;94,7,IF(K46&lt;98,8,IF(K46&lt;101,9,10))))))))))</f>
        <v>4</v>
      </c>
      <c r="L34" s="28" t="s">
        <v>360</v>
      </c>
      <c r="M34" s="66">
        <f>IF(M46&lt;66,0,IF(M46&lt;70,1,IF(M46&lt;74,2,IF(M46&lt;78,3,IF(M46&lt;82,4,IF(M46&lt;86,5,IF(M46&lt;90,6,IF(M46&lt;94,7,IF(M46&lt;98,8,IF(M46&lt;101,9,10))))))))))</f>
        <v>5</v>
      </c>
    </row>
    <row r="35" spans="1:13">
      <c r="A35" s="9" t="s">
        <v>332</v>
      </c>
      <c r="B35" s="82">
        <v>5</v>
      </c>
      <c r="C35" s="9" t="s">
        <v>347</v>
      </c>
      <c r="D35" s="1">
        <v>7</v>
      </c>
      <c r="J35" s="11" t="s">
        <v>352</v>
      </c>
      <c r="K35" s="82">
        <v>6</v>
      </c>
      <c r="L35" s="11" t="s">
        <v>336</v>
      </c>
      <c r="M35" s="82">
        <v>6.5</v>
      </c>
    </row>
    <row r="36" spans="1:13">
      <c r="A36" s="9" t="s">
        <v>92</v>
      </c>
      <c r="B36" s="83">
        <v>6</v>
      </c>
      <c r="C36" s="9" t="s">
        <v>70</v>
      </c>
      <c r="D36" s="2">
        <v>5</v>
      </c>
      <c r="J36" s="12" t="s">
        <v>75</v>
      </c>
      <c r="K36" s="83">
        <v>6.5</v>
      </c>
      <c r="L36" s="12" t="s">
        <v>82</v>
      </c>
      <c r="M36" s="83">
        <v>7</v>
      </c>
    </row>
    <row r="37" spans="1:13">
      <c r="A37" s="9" t="s">
        <v>72</v>
      </c>
      <c r="B37" s="83">
        <v>6.5</v>
      </c>
      <c r="C37" s="9" t="s">
        <v>103</v>
      </c>
      <c r="D37" s="2">
        <v>6.5</v>
      </c>
      <c r="J37" s="12" t="s">
        <v>73</v>
      </c>
      <c r="K37" s="83">
        <v>6</v>
      </c>
      <c r="L37" s="12" t="s">
        <v>95</v>
      </c>
      <c r="M37" s="83">
        <v>5</v>
      </c>
    </row>
    <row r="38" spans="1:13">
      <c r="A38" s="9" t="s">
        <v>88</v>
      </c>
      <c r="B38" s="83">
        <v>6</v>
      </c>
      <c r="C38" s="9" t="s">
        <v>142</v>
      </c>
      <c r="D38" s="2">
        <v>7</v>
      </c>
      <c r="J38" s="12" t="s">
        <v>81</v>
      </c>
      <c r="K38" s="83">
        <v>10</v>
      </c>
      <c r="L38" s="12" t="s">
        <v>104</v>
      </c>
      <c r="M38" s="48">
        <v>5</v>
      </c>
    </row>
    <row r="39" spans="1:13">
      <c r="A39" s="45" t="s">
        <v>187</v>
      </c>
      <c r="B39" s="84">
        <v>4.5</v>
      </c>
      <c r="C39" s="9" t="s">
        <v>165</v>
      </c>
      <c r="D39" s="2">
        <v>7</v>
      </c>
      <c r="J39" s="61" t="s">
        <v>162</v>
      </c>
      <c r="K39" s="84">
        <v>7</v>
      </c>
      <c r="L39" s="12" t="s">
        <v>159</v>
      </c>
      <c r="M39" s="83">
        <v>11</v>
      </c>
    </row>
    <row r="40" spans="1:13">
      <c r="A40" s="9" t="s">
        <v>209</v>
      </c>
      <c r="B40" s="83">
        <v>5.5</v>
      </c>
      <c r="C40" s="9" t="s">
        <v>180</v>
      </c>
      <c r="D40" s="2">
        <v>6.5</v>
      </c>
      <c r="J40" s="12" t="s">
        <v>170</v>
      </c>
      <c r="K40" s="83">
        <v>6</v>
      </c>
      <c r="L40" s="12" t="s">
        <v>171</v>
      </c>
      <c r="M40" s="83">
        <v>9.5</v>
      </c>
    </row>
    <row r="41" spans="1:13">
      <c r="A41" s="9" t="s">
        <v>200</v>
      </c>
      <c r="B41" s="83">
        <v>6</v>
      </c>
      <c r="C41" s="9" t="s">
        <v>204</v>
      </c>
      <c r="D41" s="2">
        <v>4</v>
      </c>
      <c r="J41" s="12" t="s">
        <v>190</v>
      </c>
      <c r="K41" s="83">
        <v>6</v>
      </c>
      <c r="L41" s="12" t="s">
        <v>175</v>
      </c>
      <c r="M41" s="83">
        <v>9.5</v>
      </c>
    </row>
    <row r="42" spans="1:13">
      <c r="A42" s="45" t="s">
        <v>248</v>
      </c>
      <c r="B42" s="84">
        <v>7</v>
      </c>
      <c r="C42" s="9" t="s">
        <v>220</v>
      </c>
      <c r="D42" s="2">
        <v>6</v>
      </c>
      <c r="J42" s="12" t="s">
        <v>193</v>
      </c>
      <c r="K42" s="83">
        <v>5</v>
      </c>
      <c r="L42" s="12" t="s">
        <v>214</v>
      </c>
      <c r="M42" s="83">
        <v>5.5</v>
      </c>
    </row>
    <row r="43" spans="1:13">
      <c r="A43" s="9" t="s">
        <v>278</v>
      </c>
      <c r="B43" s="83">
        <v>10</v>
      </c>
      <c r="C43" s="9" t="s">
        <v>260</v>
      </c>
      <c r="D43" s="2">
        <v>6</v>
      </c>
      <c r="J43" s="12" t="s">
        <v>258</v>
      </c>
      <c r="K43" s="83">
        <v>11</v>
      </c>
      <c r="L43" s="12" t="s">
        <v>253</v>
      </c>
      <c r="M43" s="83">
        <v>5</v>
      </c>
    </row>
    <row r="44" spans="1:13">
      <c r="A44" s="9" t="s">
        <v>288</v>
      </c>
      <c r="B44" s="83">
        <v>11</v>
      </c>
      <c r="C44" s="9" t="s">
        <v>274</v>
      </c>
      <c r="D44" s="2">
        <v>8.5</v>
      </c>
      <c r="J44" s="12" t="s">
        <v>283</v>
      </c>
      <c r="K44" s="83">
        <v>5</v>
      </c>
      <c r="L44" s="12" t="s">
        <v>273</v>
      </c>
      <c r="M44" s="83">
        <v>14</v>
      </c>
    </row>
    <row r="45" spans="1:13" ht="15" thickBot="1">
      <c r="A45" s="10" t="s">
        <v>280</v>
      </c>
      <c r="B45" s="85">
        <v>15.5</v>
      </c>
      <c r="C45" s="10" t="s">
        <v>299</v>
      </c>
      <c r="D45" s="3">
        <v>6</v>
      </c>
      <c r="J45" s="13" t="s">
        <v>281</v>
      </c>
      <c r="K45" s="85">
        <v>11</v>
      </c>
      <c r="L45" s="62" t="s">
        <v>298</v>
      </c>
      <c r="M45" s="84">
        <v>5</v>
      </c>
    </row>
    <row r="46" spans="1:13" ht="15" thickBot="1">
      <c r="B46" s="68">
        <f>SUM(B35:B45)</f>
        <v>83</v>
      </c>
      <c r="D46" s="68">
        <f>SUM(D35:D45)</f>
        <v>69.5</v>
      </c>
      <c r="K46" s="68">
        <f>SUM(K35:K45)</f>
        <v>79.5</v>
      </c>
      <c r="M46" s="68">
        <f>SUM(M35:M45)</f>
        <v>83</v>
      </c>
    </row>
    <row r="47" spans="1:13" ht="15" thickBot="1">
      <c r="A47" s="53" t="s">
        <v>14</v>
      </c>
      <c r="C47" s="8" t="s">
        <v>14</v>
      </c>
      <c r="J47" s="53" t="s">
        <v>14</v>
      </c>
      <c r="L47" s="8" t="s">
        <v>14</v>
      </c>
    </row>
    <row r="48" spans="1:13">
      <c r="A48" s="1" t="s">
        <v>332</v>
      </c>
      <c r="B48" s="71">
        <v>5</v>
      </c>
      <c r="C48" s="1" t="s">
        <v>347</v>
      </c>
      <c r="D48" s="1">
        <v>7</v>
      </c>
      <c r="J48" s="1" t="s">
        <v>352</v>
      </c>
      <c r="K48" s="71">
        <v>6</v>
      </c>
      <c r="L48" s="1" t="s">
        <v>336</v>
      </c>
      <c r="M48" s="82">
        <v>6.5</v>
      </c>
    </row>
    <row r="49" spans="1:14">
      <c r="A49" s="44" t="s">
        <v>136</v>
      </c>
      <c r="B49" s="73">
        <v>4.5</v>
      </c>
      <c r="C49" s="44" t="s">
        <v>141</v>
      </c>
      <c r="D49" s="2" t="s">
        <v>363</v>
      </c>
      <c r="J49" s="44" t="s">
        <v>115</v>
      </c>
      <c r="K49" s="73" t="s">
        <v>363</v>
      </c>
      <c r="L49" s="2" t="s">
        <v>109</v>
      </c>
      <c r="M49" s="48">
        <v>6</v>
      </c>
    </row>
    <row r="50" spans="1:14">
      <c r="A50" s="2" t="s">
        <v>130</v>
      </c>
      <c r="B50" s="48">
        <v>6</v>
      </c>
      <c r="C50" s="2" t="s">
        <v>86</v>
      </c>
      <c r="D50" s="2" t="s">
        <v>363</v>
      </c>
      <c r="J50" s="2" t="s">
        <v>135</v>
      </c>
      <c r="K50" s="73">
        <v>7</v>
      </c>
      <c r="L50" s="2" t="s">
        <v>116</v>
      </c>
      <c r="M50" s="83">
        <v>4.5</v>
      </c>
    </row>
    <row r="51" spans="1:14">
      <c r="A51" s="44" t="s">
        <v>158</v>
      </c>
      <c r="B51" s="73">
        <v>6</v>
      </c>
      <c r="C51" s="44" t="s">
        <v>79</v>
      </c>
      <c r="D51" s="2">
        <v>6</v>
      </c>
      <c r="J51" s="2" t="s">
        <v>83</v>
      </c>
      <c r="K51" s="73">
        <v>7</v>
      </c>
      <c r="L51" s="2" t="s">
        <v>143</v>
      </c>
      <c r="M51" s="83" t="s">
        <v>363</v>
      </c>
    </row>
    <row r="52" spans="1:14">
      <c r="A52" s="47" t="s">
        <v>227</v>
      </c>
      <c r="B52" s="72">
        <v>4.5</v>
      </c>
      <c r="C52" s="2" t="s">
        <v>211</v>
      </c>
      <c r="D52" s="2">
        <v>5.5</v>
      </c>
      <c r="J52" s="47" t="s">
        <v>179</v>
      </c>
      <c r="K52" s="72">
        <v>7</v>
      </c>
      <c r="L52" s="2" t="s">
        <v>184</v>
      </c>
      <c r="M52" s="83" t="s">
        <v>363</v>
      </c>
    </row>
    <row r="53" spans="1:14">
      <c r="A53" s="47" t="s">
        <v>242</v>
      </c>
      <c r="B53" s="72">
        <v>7</v>
      </c>
      <c r="C53" s="44" t="s">
        <v>239</v>
      </c>
      <c r="D53" s="2">
        <v>6</v>
      </c>
      <c r="J53" s="2" t="s">
        <v>212</v>
      </c>
      <c r="K53" s="73">
        <v>5</v>
      </c>
      <c r="L53" s="2" t="s">
        <v>188</v>
      </c>
      <c r="M53" s="83">
        <v>5.5</v>
      </c>
    </row>
    <row r="54" spans="1:14">
      <c r="A54" s="2" t="s">
        <v>221</v>
      </c>
      <c r="B54" s="74">
        <v>5.5</v>
      </c>
      <c r="C54" s="2" t="s">
        <v>215</v>
      </c>
      <c r="D54" s="2">
        <v>10</v>
      </c>
      <c r="J54" s="2" t="s">
        <v>192</v>
      </c>
      <c r="K54" s="73">
        <v>6</v>
      </c>
      <c r="L54" s="44" t="s">
        <v>185</v>
      </c>
      <c r="M54" s="83" t="s">
        <v>363</v>
      </c>
    </row>
    <row r="55" spans="1:14">
      <c r="A55" s="2" t="s">
        <v>286</v>
      </c>
      <c r="B55" s="73">
        <v>11</v>
      </c>
      <c r="C55" s="44" t="s">
        <v>309</v>
      </c>
      <c r="D55" s="2" t="s">
        <v>363</v>
      </c>
      <c r="J55" s="2" t="s">
        <v>263</v>
      </c>
      <c r="K55" s="73">
        <v>6</v>
      </c>
      <c r="L55" s="47" t="s">
        <v>289</v>
      </c>
      <c r="M55" s="72">
        <v>5</v>
      </c>
    </row>
    <row r="56" spans="1:14">
      <c r="A56" s="44" t="s">
        <v>290</v>
      </c>
      <c r="B56" s="73" t="s">
        <v>363</v>
      </c>
      <c r="C56" s="44" t="s">
        <v>313</v>
      </c>
      <c r="D56" s="2">
        <v>5.5</v>
      </c>
      <c r="J56" s="2" t="s">
        <v>318</v>
      </c>
      <c r="K56" s="73">
        <v>5</v>
      </c>
      <c r="L56" s="2" t="s">
        <v>282</v>
      </c>
      <c r="M56" s="83" t="s">
        <v>363</v>
      </c>
    </row>
    <row r="57" spans="1:14" ht="15" thickBot="1">
      <c r="A57" s="55" t="s">
        <v>267</v>
      </c>
      <c r="B57" s="76" t="s">
        <v>363</v>
      </c>
      <c r="C57" s="55" t="s">
        <v>271</v>
      </c>
      <c r="D57" s="3" t="s">
        <v>363</v>
      </c>
      <c r="J57" s="3" t="s">
        <v>317</v>
      </c>
      <c r="K57" s="76">
        <v>9</v>
      </c>
      <c r="L57" s="3" t="s">
        <v>319</v>
      </c>
      <c r="M57" s="85">
        <v>6</v>
      </c>
    </row>
    <row r="58" spans="1:14">
      <c r="D58" s="6"/>
    </row>
    <row r="60" spans="1:14" ht="15" thickBot="1"/>
    <row r="61" spans="1:14" ht="21" thickBot="1">
      <c r="A61" s="212" t="s">
        <v>52</v>
      </c>
      <c r="B61" s="213"/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4"/>
    </row>
    <row r="62" spans="1:14" ht="15" thickBot="1"/>
    <row r="63" spans="1:14" ht="15" thickBot="1">
      <c r="A63" s="28" t="s">
        <v>361</v>
      </c>
      <c r="B63" s="69">
        <f>IF(B75&lt;66,0,IF(B75&lt;70,1,IF(B75&lt;74,2,IF(B75&lt;78,3,IF(B75&lt;82,4,IF(B75&lt;86,5,IF(B75&lt;90,6,IF(B75&lt;94,7,IF(B75&lt;98,8,IF(B75&lt;101,9,10))))))))))</f>
        <v>3</v>
      </c>
      <c r="C63" s="24"/>
      <c r="D63" s="23"/>
      <c r="E63" s="22"/>
      <c r="J63" s="28" t="s">
        <v>362</v>
      </c>
      <c r="K63" s="66">
        <f>IF(K75&lt;66,0,IF(K75&lt;70,1,IF(K75&lt;74,2,IF(K75&lt;78,3,IF(K75&lt;82,4,IF(K75&lt;86,5,IF(K75&lt;90,6,IF(K75&lt;94,7,IF(K75&lt;98,8,IF(K75&lt;101,9,10))))))))))</f>
        <v>3</v>
      </c>
      <c r="L63" s="24"/>
      <c r="M63" s="23"/>
      <c r="N63" s="23"/>
    </row>
    <row r="64" spans="1:14">
      <c r="A64" s="11" t="s">
        <v>348</v>
      </c>
      <c r="B64" s="77">
        <v>2</v>
      </c>
      <c r="C64" s="23"/>
      <c r="D64" s="23"/>
      <c r="E64" s="22"/>
      <c r="J64" s="11" t="s">
        <v>334</v>
      </c>
      <c r="K64" s="82">
        <v>6.5</v>
      </c>
      <c r="L64" s="23"/>
      <c r="M64" s="23"/>
      <c r="N64" s="23"/>
    </row>
    <row r="65" spans="1:17">
      <c r="A65" s="45" t="s">
        <v>107</v>
      </c>
      <c r="B65" s="78">
        <v>7</v>
      </c>
      <c r="C65" s="23"/>
      <c r="D65" s="23"/>
      <c r="E65" s="22"/>
      <c r="J65" s="12" t="s">
        <v>67</v>
      </c>
      <c r="K65" s="83">
        <v>6</v>
      </c>
      <c r="L65" s="23"/>
      <c r="M65" s="23"/>
      <c r="N65" s="23"/>
    </row>
    <row r="66" spans="1:17">
      <c r="A66" s="12" t="s">
        <v>90</v>
      </c>
      <c r="B66" s="79">
        <v>5.5</v>
      </c>
      <c r="C66" s="23"/>
      <c r="D66" s="23"/>
      <c r="E66" s="22"/>
      <c r="J66" s="61" t="s">
        <v>111</v>
      </c>
      <c r="K66" s="84">
        <v>6.5</v>
      </c>
      <c r="L66" s="23"/>
      <c r="M66" s="23"/>
      <c r="N66" s="23"/>
    </row>
    <row r="67" spans="1:17">
      <c r="A67" s="12" t="s">
        <v>112</v>
      </c>
      <c r="B67" s="79">
        <v>7</v>
      </c>
      <c r="C67" s="23"/>
      <c r="D67" s="38"/>
      <c r="E67" s="22"/>
      <c r="J67" s="12" t="s">
        <v>120</v>
      </c>
      <c r="K67" s="83">
        <v>5.5</v>
      </c>
      <c r="L67" s="23"/>
      <c r="M67" s="23"/>
      <c r="N67" s="23"/>
    </row>
    <row r="68" spans="1:17">
      <c r="A68" s="12" t="s">
        <v>161</v>
      </c>
      <c r="B68" s="79">
        <v>8</v>
      </c>
      <c r="C68" s="23"/>
      <c r="D68" s="23"/>
      <c r="E68" s="22"/>
      <c r="J68" s="12" t="s">
        <v>172</v>
      </c>
      <c r="K68" s="83">
        <v>4</v>
      </c>
      <c r="L68" s="23"/>
      <c r="M68" s="23"/>
      <c r="N68" s="23"/>
    </row>
    <row r="69" spans="1:17">
      <c r="A69" s="12" t="s">
        <v>194</v>
      </c>
      <c r="B69" s="80">
        <v>5</v>
      </c>
      <c r="C69" s="23"/>
      <c r="D69" s="23"/>
      <c r="E69" s="22"/>
      <c r="J69" s="12" t="s">
        <v>182</v>
      </c>
      <c r="K69" s="83">
        <v>8.5</v>
      </c>
      <c r="L69" s="23"/>
      <c r="M69" s="23"/>
      <c r="N69" s="23"/>
    </row>
    <row r="70" spans="1:17">
      <c r="A70" s="12" t="s">
        <v>203</v>
      </c>
      <c r="B70" s="79">
        <v>5</v>
      </c>
      <c r="C70" s="23"/>
      <c r="D70" s="23"/>
      <c r="E70" s="22"/>
      <c r="J70" s="12" t="s">
        <v>199</v>
      </c>
      <c r="K70" s="83">
        <v>5.5</v>
      </c>
      <c r="L70" s="23"/>
      <c r="M70" s="23"/>
      <c r="N70" s="23"/>
    </row>
    <row r="71" spans="1:17">
      <c r="A71" s="12" t="s">
        <v>225</v>
      </c>
      <c r="B71" s="79">
        <v>18</v>
      </c>
      <c r="C71" s="23"/>
      <c r="D71" s="38"/>
      <c r="E71" s="22"/>
      <c r="J71" s="12" t="s">
        <v>222</v>
      </c>
      <c r="K71" s="83">
        <v>8</v>
      </c>
      <c r="L71" s="23"/>
      <c r="M71" s="38"/>
      <c r="N71" s="23"/>
    </row>
    <row r="72" spans="1:17">
      <c r="A72" s="12" t="s">
        <v>259</v>
      </c>
      <c r="B72" s="79">
        <v>7.5</v>
      </c>
      <c r="C72" s="23"/>
      <c r="D72" s="23"/>
      <c r="E72" s="22"/>
      <c r="J72" s="12" t="s">
        <v>265</v>
      </c>
      <c r="K72" s="83">
        <v>6</v>
      </c>
      <c r="L72" s="23"/>
      <c r="M72" s="23"/>
      <c r="N72" s="23"/>
    </row>
    <row r="73" spans="1:17">
      <c r="A73" s="12" t="s">
        <v>284</v>
      </c>
      <c r="B73" s="79">
        <v>6.5</v>
      </c>
      <c r="C73" s="23"/>
      <c r="D73" s="23"/>
      <c r="E73" s="22"/>
      <c r="J73" s="12" t="s">
        <v>268</v>
      </c>
      <c r="K73" s="83">
        <v>9</v>
      </c>
      <c r="L73" s="23"/>
      <c r="M73" s="23"/>
      <c r="N73" s="23"/>
    </row>
    <row r="74" spans="1:17" ht="15" thickBot="1">
      <c r="A74" s="13" t="s">
        <v>312</v>
      </c>
      <c r="B74" s="81">
        <v>6</v>
      </c>
      <c r="C74" s="23"/>
      <c r="D74" s="23"/>
      <c r="E74" s="22"/>
      <c r="J74" s="13" t="s">
        <v>287</v>
      </c>
      <c r="K74" s="85">
        <v>9.5</v>
      </c>
      <c r="L74" s="23"/>
      <c r="M74" s="23"/>
      <c r="N74" s="23"/>
    </row>
    <row r="75" spans="1:17" ht="15" thickBot="1">
      <c r="B75" s="70">
        <f>SUM(B64:B74)</f>
        <v>77.5</v>
      </c>
      <c r="C75" s="23"/>
      <c r="D75" s="23"/>
      <c r="E75" s="22"/>
      <c r="K75" s="68">
        <f>SUM(K64:K74)</f>
        <v>75</v>
      </c>
      <c r="L75" s="23"/>
      <c r="M75" s="23"/>
      <c r="N75" s="23"/>
    </row>
    <row r="76" spans="1:17" ht="15" thickBot="1">
      <c r="A76" s="53" t="s">
        <v>14</v>
      </c>
      <c r="C76" s="24"/>
      <c r="D76" s="23"/>
      <c r="E76" s="22"/>
      <c r="J76" s="8" t="s">
        <v>14</v>
      </c>
      <c r="L76" s="24"/>
      <c r="M76" s="23"/>
      <c r="N76" s="23"/>
    </row>
    <row r="77" spans="1:17">
      <c r="A77" s="1" t="s">
        <v>348</v>
      </c>
      <c r="B77" s="71">
        <v>2</v>
      </c>
      <c r="C77" s="23"/>
      <c r="D77" s="23"/>
      <c r="E77" s="22"/>
      <c r="J77" s="1" t="s">
        <v>334</v>
      </c>
      <c r="K77" s="82">
        <v>6.5</v>
      </c>
      <c r="L77" s="23"/>
      <c r="M77" s="23"/>
      <c r="N77" s="23"/>
    </row>
    <row r="78" spans="1:17">
      <c r="A78" s="47" t="s">
        <v>77</v>
      </c>
      <c r="B78" s="72">
        <v>7</v>
      </c>
      <c r="C78" s="23"/>
      <c r="D78" s="39"/>
      <c r="J78" s="47" t="s">
        <v>153</v>
      </c>
      <c r="K78" s="84">
        <v>6.5</v>
      </c>
      <c r="L78" s="23"/>
      <c r="M78" s="23"/>
      <c r="N78" s="23"/>
    </row>
    <row r="79" spans="1:17">
      <c r="A79" s="2" t="s">
        <v>101</v>
      </c>
      <c r="B79" s="73" t="s">
        <v>363</v>
      </c>
      <c r="C79" s="40"/>
      <c r="D79" s="23"/>
      <c r="J79" s="2" t="s">
        <v>145</v>
      </c>
      <c r="K79" s="83">
        <v>5</v>
      </c>
      <c r="L79" s="40"/>
      <c r="M79" s="23"/>
      <c r="N79" s="23"/>
      <c r="Q79" s="6"/>
    </row>
    <row r="80" spans="1:17">
      <c r="A80" s="2" t="s">
        <v>140</v>
      </c>
      <c r="B80" s="73">
        <v>4</v>
      </c>
      <c r="C80" s="40"/>
      <c r="D80" s="23"/>
      <c r="J80" s="2" t="s">
        <v>122</v>
      </c>
      <c r="K80" s="83">
        <v>5</v>
      </c>
      <c r="L80" s="40"/>
      <c r="M80" s="23"/>
      <c r="N80" s="23"/>
      <c r="Q80" s="6"/>
    </row>
    <row r="81" spans="1:17">
      <c r="A81" s="2" t="s">
        <v>240</v>
      </c>
      <c r="B81" s="73">
        <v>6.5</v>
      </c>
      <c r="D81" s="39"/>
      <c r="J81" s="2" t="s">
        <v>217</v>
      </c>
      <c r="K81" s="83">
        <v>5.5</v>
      </c>
      <c r="L81" s="23"/>
      <c r="M81" s="39"/>
      <c r="N81" s="23"/>
      <c r="Q81" s="6"/>
    </row>
    <row r="82" spans="1:17">
      <c r="A82" s="2" t="s">
        <v>174</v>
      </c>
      <c r="B82" s="74">
        <v>7.5</v>
      </c>
      <c r="D82" s="23"/>
      <c r="E82" s="22"/>
      <c r="J82" s="2" t="s">
        <v>232</v>
      </c>
      <c r="K82" s="83">
        <v>11</v>
      </c>
      <c r="L82" s="40"/>
      <c r="M82" s="23"/>
      <c r="N82" s="23"/>
      <c r="Q82" s="6"/>
    </row>
    <row r="83" spans="1:17">
      <c r="A83" s="2" t="s">
        <v>163</v>
      </c>
      <c r="B83" s="75">
        <v>6</v>
      </c>
      <c r="D83" s="23"/>
      <c r="E83" s="22"/>
      <c r="J83" s="2" t="s">
        <v>202</v>
      </c>
      <c r="K83" s="83">
        <v>10</v>
      </c>
      <c r="L83" s="23"/>
      <c r="M83" s="23"/>
      <c r="N83" s="23"/>
      <c r="Q83" s="6"/>
    </row>
    <row r="84" spans="1:17">
      <c r="A84" s="2" t="s">
        <v>324</v>
      </c>
      <c r="B84" s="75">
        <v>5.5</v>
      </c>
      <c r="C84" s="40"/>
      <c r="D84" s="23"/>
      <c r="E84" s="22"/>
      <c r="J84" s="44" t="s">
        <v>303</v>
      </c>
      <c r="K84" s="83" t="s">
        <v>363</v>
      </c>
      <c r="L84" s="40"/>
      <c r="M84" s="23"/>
      <c r="N84" s="23"/>
      <c r="Q84" s="6"/>
    </row>
    <row r="85" spans="1:17">
      <c r="A85" s="2" t="s">
        <v>308</v>
      </c>
      <c r="B85" s="73" t="s">
        <v>363</v>
      </c>
      <c r="C85" s="23"/>
      <c r="D85" s="23"/>
      <c r="E85" s="22"/>
      <c r="J85" s="2" t="s">
        <v>311</v>
      </c>
      <c r="K85" s="83">
        <v>5</v>
      </c>
      <c r="L85" s="40"/>
      <c r="M85" s="23"/>
      <c r="N85" s="23"/>
      <c r="Q85" s="6"/>
    </row>
    <row r="86" spans="1:17" ht="15" thickBot="1">
      <c r="A86" s="3" t="s">
        <v>315</v>
      </c>
      <c r="B86" s="76">
        <v>4</v>
      </c>
      <c r="C86" s="40"/>
      <c r="D86" s="23"/>
      <c r="E86" s="22"/>
      <c r="J86" s="3" t="s">
        <v>294</v>
      </c>
      <c r="K86" s="85">
        <v>5</v>
      </c>
      <c r="L86" s="40"/>
      <c r="M86" s="23"/>
      <c r="N86" s="23"/>
      <c r="Q86" s="6"/>
    </row>
    <row r="87" spans="1:17">
      <c r="L87" s="23"/>
      <c r="M87" s="23"/>
      <c r="N87" s="23"/>
      <c r="Q87" s="6"/>
    </row>
    <row r="88" spans="1:17">
      <c r="L88" s="23"/>
      <c r="M88" s="23"/>
      <c r="N88" s="23"/>
      <c r="Q88" s="6"/>
    </row>
    <row r="89" spans="1:17">
      <c r="Q89" s="6"/>
    </row>
    <row r="90" spans="1:17" ht="20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Q90" s="6"/>
    </row>
    <row r="91" spans="1:17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Q91" s="6"/>
    </row>
    <row r="92" spans="1:17">
      <c r="A92" s="24"/>
      <c r="B92" s="23"/>
      <c r="C92" s="24"/>
      <c r="D92" s="23"/>
      <c r="E92" s="23"/>
      <c r="F92" s="23"/>
      <c r="G92" s="23"/>
      <c r="H92" s="23"/>
      <c r="I92" s="23"/>
      <c r="J92" s="24"/>
      <c r="K92" s="23"/>
      <c r="L92" s="24"/>
      <c r="M92" s="6"/>
    </row>
    <row r="93" spans="1:17">
      <c r="A93" s="32"/>
      <c r="B93" s="6"/>
      <c r="C93" s="32"/>
      <c r="D93" s="6"/>
      <c r="E93" s="6"/>
      <c r="F93" s="6"/>
      <c r="G93" s="6"/>
      <c r="H93" s="6"/>
      <c r="I93" s="6"/>
      <c r="J93" s="32"/>
      <c r="K93" s="6"/>
      <c r="L93" s="32"/>
      <c r="M93" s="6"/>
    </row>
    <row r="94" spans="1:17">
      <c r="A94" s="32"/>
      <c r="B94" s="33"/>
      <c r="C94" s="32"/>
      <c r="D94" s="6"/>
      <c r="E94" s="6"/>
      <c r="F94" s="6"/>
      <c r="G94" s="6"/>
      <c r="H94" s="6"/>
      <c r="I94" s="6"/>
      <c r="J94" s="32"/>
      <c r="K94" s="6"/>
      <c r="L94" s="32"/>
      <c r="M94" s="6"/>
    </row>
    <row r="95" spans="1:17">
      <c r="A95" s="32"/>
      <c r="B95" s="6"/>
      <c r="C95" s="32"/>
      <c r="D95" s="6"/>
      <c r="E95" s="6"/>
      <c r="F95" s="6"/>
      <c r="G95" s="6"/>
      <c r="H95" s="6"/>
      <c r="I95" s="6"/>
      <c r="J95" s="32"/>
      <c r="K95" s="6"/>
      <c r="L95" s="32"/>
      <c r="M95" s="6"/>
    </row>
    <row r="96" spans="1:17">
      <c r="A96" s="32"/>
      <c r="B96" s="6"/>
      <c r="C96" s="32"/>
      <c r="D96" s="33"/>
      <c r="E96" s="6"/>
      <c r="F96" s="6"/>
      <c r="G96" s="6"/>
      <c r="H96" s="6"/>
      <c r="I96" s="6"/>
      <c r="J96" s="32"/>
      <c r="K96" s="6"/>
      <c r="L96" s="32"/>
      <c r="M96" s="6"/>
    </row>
    <row r="97" spans="1:13">
      <c r="A97" s="32"/>
      <c r="B97" s="6"/>
      <c r="C97" s="32"/>
      <c r="D97" s="6"/>
      <c r="E97" s="6"/>
      <c r="F97" s="6"/>
      <c r="G97" s="6"/>
      <c r="H97" s="6"/>
      <c r="I97" s="6"/>
      <c r="J97" s="32"/>
      <c r="K97" s="6"/>
      <c r="L97" s="32"/>
      <c r="M97" s="6"/>
    </row>
    <row r="98" spans="1:13">
      <c r="A98" s="32"/>
      <c r="B98" s="6"/>
      <c r="C98" s="32"/>
      <c r="D98" s="6"/>
      <c r="E98" s="6"/>
      <c r="F98" s="6"/>
      <c r="G98" s="6"/>
      <c r="H98" s="6"/>
      <c r="I98" s="6"/>
      <c r="J98" s="32"/>
      <c r="K98" s="6"/>
      <c r="L98" s="32"/>
      <c r="M98" s="6"/>
    </row>
    <row r="99" spans="1:13">
      <c r="A99" s="32"/>
      <c r="B99" s="6"/>
      <c r="C99" s="32"/>
      <c r="D99" s="33"/>
      <c r="E99" s="6"/>
      <c r="F99" s="6"/>
      <c r="G99" s="6"/>
      <c r="H99" s="6"/>
      <c r="I99" s="6"/>
      <c r="J99" s="32"/>
      <c r="K99" s="6"/>
      <c r="L99" s="32"/>
      <c r="M99" s="6"/>
    </row>
    <row r="100" spans="1:13">
      <c r="A100" s="32"/>
      <c r="B100" s="6"/>
      <c r="C100" s="32"/>
      <c r="D100" s="6"/>
      <c r="E100" s="6"/>
      <c r="F100" s="6"/>
      <c r="G100" s="6"/>
      <c r="H100" s="6"/>
      <c r="I100" s="6"/>
      <c r="J100" s="32"/>
      <c r="K100" s="6"/>
      <c r="L100" s="32"/>
      <c r="M100" s="6"/>
    </row>
    <row r="101" spans="1:13">
      <c r="A101" s="32"/>
      <c r="B101" s="33"/>
      <c r="C101" s="32"/>
      <c r="D101" s="6"/>
      <c r="E101" s="6"/>
      <c r="F101" s="6"/>
      <c r="G101" s="6"/>
      <c r="H101" s="6"/>
      <c r="I101" s="6"/>
      <c r="J101" s="32"/>
      <c r="K101" s="6"/>
      <c r="L101" s="32"/>
      <c r="M101" s="6"/>
    </row>
    <row r="102" spans="1:13">
      <c r="A102" s="32"/>
      <c r="B102" s="6"/>
      <c r="C102" s="32"/>
      <c r="D102" s="6"/>
      <c r="E102" s="6"/>
      <c r="F102" s="6"/>
      <c r="G102" s="6"/>
      <c r="H102" s="6"/>
      <c r="I102" s="6"/>
      <c r="J102" s="32"/>
      <c r="K102" s="6"/>
      <c r="L102" s="32"/>
      <c r="M102" s="6"/>
    </row>
    <row r="103" spans="1:13">
      <c r="A103" s="32"/>
      <c r="B103" s="6"/>
      <c r="C103" s="32"/>
      <c r="D103" s="33"/>
      <c r="E103" s="6"/>
      <c r="F103" s="6"/>
      <c r="G103" s="6"/>
      <c r="H103" s="6"/>
      <c r="I103" s="6"/>
      <c r="J103" s="32"/>
      <c r="K103" s="6"/>
      <c r="L103" s="32"/>
      <c r="M103" s="6"/>
    </row>
    <row r="104" spans="1:13">
      <c r="A104" s="6"/>
      <c r="B104" s="34"/>
      <c r="C104" s="6"/>
      <c r="D104" s="34"/>
      <c r="E104" s="6"/>
      <c r="F104" s="6"/>
      <c r="G104" s="6"/>
      <c r="H104" s="6"/>
      <c r="I104" s="6"/>
      <c r="J104" s="6"/>
      <c r="K104" s="34"/>
      <c r="L104" s="6"/>
      <c r="M104" s="34"/>
    </row>
    <row r="105" spans="1:13">
      <c r="A105" s="35"/>
      <c r="B105" s="6"/>
      <c r="C105" s="35"/>
      <c r="D105" s="6"/>
      <c r="E105" s="6"/>
      <c r="F105" s="6"/>
      <c r="G105" s="6"/>
      <c r="H105" s="6"/>
      <c r="I105" s="6"/>
      <c r="J105" s="35"/>
      <c r="K105" s="6"/>
      <c r="L105" s="35"/>
      <c r="M105" s="6"/>
    </row>
    <row r="106" spans="1:1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>
      <c r="A107" s="32"/>
      <c r="B107" s="36"/>
      <c r="C107" s="32"/>
      <c r="D107" s="36"/>
      <c r="E107" s="6"/>
      <c r="F107" s="6"/>
      <c r="G107" s="6"/>
      <c r="H107" s="6"/>
      <c r="I107" s="6"/>
      <c r="J107" s="6"/>
      <c r="K107" s="6"/>
      <c r="L107" s="6"/>
      <c r="M107" s="6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37"/>
      <c r="K109" s="6"/>
      <c r="L109" s="37"/>
      <c r="M109" s="6"/>
    </row>
    <row r="110" spans="1:13">
      <c r="A110" s="6"/>
      <c r="B110" s="6"/>
      <c r="C110" s="32"/>
      <c r="D110" s="3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37"/>
      <c r="D111" s="6"/>
      <c r="E111" s="6"/>
      <c r="F111" s="6"/>
      <c r="G111" s="6"/>
      <c r="H111" s="6"/>
      <c r="I111" s="6"/>
      <c r="J111" s="37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37"/>
      <c r="K112" s="6"/>
      <c r="L112" s="6"/>
      <c r="M112" s="6"/>
    </row>
    <row r="113" spans="1:13">
      <c r="A113" s="32"/>
      <c r="B113" s="36"/>
      <c r="C113" s="37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37"/>
      <c r="B114" s="6"/>
      <c r="C114" s="32"/>
      <c r="D114" s="3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3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</sheetData>
  <sheetProtection selectLockedCells="1" selectUnlockedCells="1"/>
  <mergeCells count="4">
    <mergeCell ref="A3:M3"/>
    <mergeCell ref="A32:M32"/>
    <mergeCell ref="A61:M61"/>
    <mergeCell ref="A90:M90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 enableFormatConditionsCalculation="0"/>
  <dimension ref="A1:Q116"/>
  <sheetViews>
    <sheetView topLeftCell="A16" zoomScale="80" zoomScaleNormal="80" zoomScalePageLayoutView="80" workbookViewId="0">
      <selection activeCell="H51" sqref="H51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6.6640625" bestFit="1" customWidth="1"/>
    <col min="10" max="10" width="31" bestFit="1" customWidth="1"/>
    <col min="12" max="12" width="27.5" bestFit="1" customWidth="1"/>
    <col min="13" max="13" width="8.5" customWidth="1"/>
  </cols>
  <sheetData>
    <row r="1" spans="1:13" ht="23">
      <c r="A1" s="15" t="s">
        <v>11</v>
      </c>
    </row>
    <row r="2" spans="1:13" ht="15" thickBot="1"/>
    <row r="3" spans="1:13" ht="21" thickBot="1">
      <c r="A3" s="212" t="s">
        <v>5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4"/>
    </row>
    <row r="4" spans="1:13" ht="15" thickBot="1"/>
    <row r="5" spans="1:13" ht="15" thickBot="1">
      <c r="A5" s="28" t="s">
        <v>364</v>
      </c>
      <c r="B5" s="66">
        <f>IF(B17&lt;66,0,IF(B17&lt;70,1,IF(B17&lt;74,2,IF(B17&lt;78,3,IF(B17&lt;82,4,IF(B17&lt;86,5,IF(B17&lt;90,6,IF(B17&lt;94,7,IF(B17&lt;98,8,IF(B17&lt;101,9,10))))))))))</f>
        <v>3</v>
      </c>
      <c r="C5" s="28" t="s">
        <v>339</v>
      </c>
      <c r="D5" s="66">
        <f>IF(D17&lt;66,0,IF(D17&lt;70,1,IF(D17&lt;74,2,IF(D17&lt;78,3,IF(D17&lt;82,4,IF(D17&lt;86,5,IF(D17&lt;90,6,IF(D17&lt;94,7,IF(D17&lt;98,8,IF(D17&lt;101,9,10))))))))))</f>
        <v>0</v>
      </c>
      <c r="J5" s="28" t="s">
        <v>338</v>
      </c>
      <c r="K5" s="66">
        <f>IF(K17&lt;66,0,IF(K17&lt;70,1,IF(K17&lt;74,2,IF(K17&lt;78,3,IF(K17&lt;82,4,IF(K17&lt;86,5,IF(K17&lt;90,6,IF(K17&lt;94,7,IF(K17&lt;98,8,IF(K17&lt;101,9,10))))))))))</f>
        <v>2</v>
      </c>
      <c r="L5" s="28" t="s">
        <v>341</v>
      </c>
      <c r="M5" s="66">
        <f>IF(M17&lt;66,0,IF(M17&lt;70,1,IF(M17&lt;74,2,IF(M17&lt;78,3,IF(M17&lt;82,4,IF(M17&lt;86,5,IF(M17&lt;90,6,IF(M17&lt;94,7,IF(M17&lt;98,8,IF(M17&lt;101,9,10))))))))))</f>
        <v>3</v>
      </c>
    </row>
    <row r="6" spans="1:13">
      <c r="A6" s="11" t="s">
        <v>350</v>
      </c>
      <c r="B6" s="82">
        <v>5.5</v>
      </c>
      <c r="C6" s="11" t="s">
        <v>349</v>
      </c>
      <c r="D6" s="82">
        <v>4</v>
      </c>
      <c r="J6" s="11" t="s">
        <v>351</v>
      </c>
      <c r="K6" s="82">
        <v>3.5</v>
      </c>
      <c r="L6" s="11" t="s">
        <v>334</v>
      </c>
      <c r="M6" s="82">
        <v>6.5</v>
      </c>
    </row>
    <row r="7" spans="1:13">
      <c r="A7" s="12" t="s">
        <v>68</v>
      </c>
      <c r="B7" s="83">
        <v>5.5</v>
      </c>
      <c r="C7" s="64" t="s">
        <v>74</v>
      </c>
      <c r="D7" s="84">
        <v>4.5</v>
      </c>
      <c r="J7" s="12" t="s">
        <v>69</v>
      </c>
      <c r="K7" s="83">
        <v>6.5</v>
      </c>
      <c r="L7" s="12" t="s">
        <v>67</v>
      </c>
      <c r="M7" s="83">
        <v>6</v>
      </c>
    </row>
    <row r="8" spans="1:13">
      <c r="A8" s="45" t="s">
        <v>80</v>
      </c>
      <c r="B8" s="84">
        <v>7.5</v>
      </c>
      <c r="C8" s="12" t="s">
        <v>85</v>
      </c>
      <c r="D8" s="83">
        <v>6</v>
      </c>
      <c r="J8" s="12" t="s">
        <v>78</v>
      </c>
      <c r="K8" s="83">
        <v>5.5</v>
      </c>
      <c r="L8" s="51" t="s">
        <v>100</v>
      </c>
      <c r="M8" s="84">
        <v>5</v>
      </c>
    </row>
    <row r="9" spans="1:13">
      <c r="A9" s="12" t="s">
        <v>96</v>
      </c>
      <c r="B9" s="83">
        <v>5.5</v>
      </c>
      <c r="C9" s="12" t="s">
        <v>93</v>
      </c>
      <c r="D9" s="48">
        <v>6</v>
      </c>
      <c r="J9" s="12" t="s">
        <v>89</v>
      </c>
      <c r="K9" s="83">
        <v>6</v>
      </c>
      <c r="L9" s="12" t="s">
        <v>153</v>
      </c>
      <c r="M9" s="83">
        <v>5.5</v>
      </c>
    </row>
    <row r="10" spans="1:13">
      <c r="A10" s="12" t="s">
        <v>160</v>
      </c>
      <c r="B10" s="83">
        <v>5.5</v>
      </c>
      <c r="C10" s="12" t="s">
        <v>125</v>
      </c>
      <c r="D10" s="83">
        <v>6</v>
      </c>
      <c r="J10" s="12" t="s">
        <v>177</v>
      </c>
      <c r="K10" s="83">
        <v>6.5</v>
      </c>
      <c r="L10" s="12" t="s">
        <v>172</v>
      </c>
      <c r="M10" s="83">
        <v>6.5</v>
      </c>
    </row>
    <row r="11" spans="1:13">
      <c r="A11" s="12" t="s">
        <v>167</v>
      </c>
      <c r="B11" s="83">
        <v>4</v>
      </c>
      <c r="C11" s="12" t="s">
        <v>169</v>
      </c>
      <c r="D11" s="83">
        <v>7</v>
      </c>
      <c r="J11" s="12" t="s">
        <v>178</v>
      </c>
      <c r="K11" s="83">
        <v>6</v>
      </c>
      <c r="L11" s="12" t="s">
        <v>182</v>
      </c>
      <c r="M11" s="83">
        <v>6</v>
      </c>
    </row>
    <row r="12" spans="1:13">
      <c r="A12" s="12" t="s">
        <v>186</v>
      </c>
      <c r="B12" s="83">
        <v>6.5</v>
      </c>
      <c r="C12" s="12" t="s">
        <v>173</v>
      </c>
      <c r="D12" s="83">
        <v>4.5</v>
      </c>
      <c r="J12" s="12" t="s">
        <v>210</v>
      </c>
      <c r="K12" s="83">
        <v>5.5</v>
      </c>
      <c r="L12" s="12" t="s">
        <v>196</v>
      </c>
      <c r="M12" s="83">
        <v>5.5</v>
      </c>
    </row>
    <row r="13" spans="1:13">
      <c r="A13" s="12" t="s">
        <v>191</v>
      </c>
      <c r="B13" s="83">
        <v>6</v>
      </c>
      <c r="C13" s="12" t="s">
        <v>176</v>
      </c>
      <c r="D13" s="83">
        <v>6</v>
      </c>
      <c r="J13" s="12" t="s">
        <v>201</v>
      </c>
      <c r="K13" s="83">
        <v>8</v>
      </c>
      <c r="L13" s="51" t="s">
        <v>232</v>
      </c>
      <c r="M13" s="84">
        <v>7.5</v>
      </c>
    </row>
    <row r="14" spans="1:13">
      <c r="A14" s="12" t="s">
        <v>266</v>
      </c>
      <c r="B14" s="83">
        <v>6</v>
      </c>
      <c r="C14" s="12" t="s">
        <v>270</v>
      </c>
      <c r="D14" s="83">
        <v>9.5</v>
      </c>
      <c r="J14" s="12" t="s">
        <v>261</v>
      </c>
      <c r="K14" s="48">
        <v>5.5</v>
      </c>
      <c r="L14" s="12" t="s">
        <v>265</v>
      </c>
      <c r="M14" s="83">
        <v>9.5</v>
      </c>
    </row>
    <row r="15" spans="1:13">
      <c r="A15" s="12" t="s">
        <v>291</v>
      </c>
      <c r="B15" s="83">
        <v>18</v>
      </c>
      <c r="C15" s="12" t="s">
        <v>305</v>
      </c>
      <c r="D15" s="83">
        <v>6</v>
      </c>
      <c r="J15" s="12" t="s">
        <v>275</v>
      </c>
      <c r="K15" s="83">
        <v>11</v>
      </c>
      <c r="L15" s="12" t="s">
        <v>268</v>
      </c>
      <c r="M15" s="48">
        <v>10</v>
      </c>
    </row>
    <row r="16" spans="1:13" ht="15" thickBot="1">
      <c r="A16" s="10" t="s">
        <v>277</v>
      </c>
      <c r="B16" s="48">
        <v>6</v>
      </c>
      <c r="C16" s="65" t="s">
        <v>293</v>
      </c>
      <c r="D16" s="91">
        <v>4.5</v>
      </c>
      <c r="I16" s="26"/>
      <c r="J16" s="10" t="s">
        <v>264</v>
      </c>
      <c r="K16" s="48">
        <v>6</v>
      </c>
      <c r="L16" s="10" t="s">
        <v>311</v>
      </c>
      <c r="M16" s="48">
        <v>9.5</v>
      </c>
    </row>
    <row r="17" spans="1:13" ht="15" thickBot="1">
      <c r="B17" s="68">
        <f>SUM(B6:B16)</f>
        <v>76</v>
      </c>
      <c r="D17" s="90">
        <f>SUM(D6:D16)</f>
        <v>64</v>
      </c>
      <c r="H17" s="49"/>
      <c r="I17" s="49"/>
      <c r="K17" s="68">
        <f>SUM(K6:K16)</f>
        <v>70</v>
      </c>
      <c r="M17" s="68">
        <f>SUM(M6:M16)</f>
        <v>77.5</v>
      </c>
    </row>
    <row r="18" spans="1:13" ht="15" thickBot="1">
      <c r="A18" s="53" t="s">
        <v>14</v>
      </c>
      <c r="C18" s="8" t="s">
        <v>14</v>
      </c>
      <c r="J18" s="53" t="s">
        <v>14</v>
      </c>
      <c r="L18" s="8" t="s">
        <v>14</v>
      </c>
    </row>
    <row r="19" spans="1:13">
      <c r="A19" s="1" t="s">
        <v>350</v>
      </c>
      <c r="B19" s="71">
        <v>5.5</v>
      </c>
      <c r="C19" s="1" t="s">
        <v>349</v>
      </c>
      <c r="D19" s="82">
        <v>4</v>
      </c>
      <c r="J19" s="1" t="s">
        <v>351</v>
      </c>
      <c r="K19" s="71">
        <v>3.5</v>
      </c>
      <c r="L19" s="1" t="s">
        <v>334</v>
      </c>
      <c r="M19" s="82">
        <v>6.5</v>
      </c>
    </row>
    <row r="20" spans="1:13">
      <c r="A20" s="50" t="s">
        <v>94</v>
      </c>
      <c r="B20" s="92">
        <v>7.5</v>
      </c>
      <c r="C20" s="50" t="s">
        <v>91</v>
      </c>
      <c r="D20" s="92">
        <v>4.5</v>
      </c>
      <c r="J20" s="29" t="s">
        <v>110</v>
      </c>
      <c r="K20" s="73">
        <v>5</v>
      </c>
      <c r="L20" s="50" t="s">
        <v>134</v>
      </c>
      <c r="M20" s="92">
        <v>5</v>
      </c>
    </row>
    <row r="21" spans="1:13">
      <c r="A21" s="2" t="s">
        <v>144</v>
      </c>
      <c r="B21" s="73">
        <v>6.5</v>
      </c>
      <c r="C21" s="2" t="s">
        <v>139</v>
      </c>
      <c r="D21" s="83">
        <v>6.5</v>
      </c>
      <c r="J21" s="29" t="s">
        <v>76</v>
      </c>
      <c r="K21" s="73">
        <v>6</v>
      </c>
      <c r="L21" s="2" t="s">
        <v>120</v>
      </c>
      <c r="M21" s="83">
        <v>6.5</v>
      </c>
    </row>
    <row r="22" spans="1:13">
      <c r="A22" s="2" t="s">
        <v>97</v>
      </c>
      <c r="B22" s="73">
        <v>8</v>
      </c>
      <c r="C22" s="2" t="s">
        <v>108</v>
      </c>
      <c r="D22" s="83">
        <v>5</v>
      </c>
      <c r="J22" s="29" t="s">
        <v>98</v>
      </c>
      <c r="K22" s="73">
        <v>5.5</v>
      </c>
      <c r="L22" s="2" t="s">
        <v>122</v>
      </c>
      <c r="M22" s="83" t="s">
        <v>363</v>
      </c>
    </row>
    <row r="23" spans="1:13">
      <c r="A23" s="29" t="s">
        <v>216</v>
      </c>
      <c r="B23" s="73">
        <v>9.5</v>
      </c>
      <c r="C23" s="29" t="s">
        <v>197</v>
      </c>
      <c r="D23" s="83" t="s">
        <v>363</v>
      </c>
      <c r="J23" s="29" t="s">
        <v>195</v>
      </c>
      <c r="K23" s="73">
        <v>6</v>
      </c>
      <c r="L23" s="50" t="s">
        <v>222</v>
      </c>
      <c r="M23" s="92">
        <v>7.5</v>
      </c>
    </row>
    <row r="24" spans="1:13">
      <c r="A24" s="29" t="s">
        <v>233</v>
      </c>
      <c r="B24" s="73">
        <v>5.5</v>
      </c>
      <c r="C24" s="12" t="s">
        <v>231</v>
      </c>
      <c r="D24" s="83" t="s">
        <v>363</v>
      </c>
      <c r="J24" s="29" t="s">
        <v>189</v>
      </c>
      <c r="K24" s="73">
        <v>9</v>
      </c>
      <c r="L24" s="12" t="s">
        <v>202</v>
      </c>
      <c r="M24" s="83">
        <v>6</v>
      </c>
    </row>
    <row r="25" spans="1:13">
      <c r="A25" s="2" t="s">
        <v>223</v>
      </c>
      <c r="B25" s="73" t="s">
        <v>363</v>
      </c>
      <c r="C25" s="2" t="s">
        <v>226</v>
      </c>
      <c r="D25" s="83" t="s">
        <v>363</v>
      </c>
      <c r="J25" s="2" t="s">
        <v>166</v>
      </c>
      <c r="K25" s="73" t="s">
        <v>363</v>
      </c>
      <c r="L25" s="2" t="s">
        <v>199</v>
      </c>
      <c r="M25" s="83" t="s">
        <v>363</v>
      </c>
    </row>
    <row r="26" spans="1:13">
      <c r="A26" s="2" t="s">
        <v>272</v>
      </c>
      <c r="B26" s="73">
        <v>5.5</v>
      </c>
      <c r="C26" s="50" t="s">
        <v>321</v>
      </c>
      <c r="D26" s="92">
        <v>4.5</v>
      </c>
      <c r="J26" s="2" t="s">
        <v>296</v>
      </c>
      <c r="K26" s="48">
        <v>9</v>
      </c>
      <c r="L26" s="2" t="s">
        <v>294</v>
      </c>
      <c r="M26" s="48">
        <v>5.5</v>
      </c>
    </row>
    <row r="27" spans="1:13">
      <c r="A27" s="2" t="s">
        <v>297</v>
      </c>
      <c r="B27" s="73">
        <v>7</v>
      </c>
      <c r="C27" s="2" t="s">
        <v>322</v>
      </c>
      <c r="D27" s="83" t="s">
        <v>363</v>
      </c>
      <c r="J27" s="2" t="s">
        <v>310</v>
      </c>
      <c r="K27" s="48">
        <v>5</v>
      </c>
      <c r="L27" s="2" t="s">
        <v>303</v>
      </c>
      <c r="M27" s="84">
        <v>5</v>
      </c>
    </row>
    <row r="28" spans="1:13" ht="15" thickBot="1">
      <c r="A28" s="3" t="s">
        <v>304</v>
      </c>
      <c r="B28" s="88" t="s">
        <v>363</v>
      </c>
      <c r="C28" s="3" t="s">
        <v>295</v>
      </c>
      <c r="D28" s="85">
        <v>6</v>
      </c>
      <c r="J28" s="3" t="s">
        <v>302</v>
      </c>
      <c r="K28" s="76" t="s">
        <v>363</v>
      </c>
      <c r="L28" s="3" t="s">
        <v>287</v>
      </c>
      <c r="M28" s="85">
        <v>5.5</v>
      </c>
    </row>
    <row r="31" spans="1:13" ht="15" thickBot="1"/>
    <row r="32" spans="1:13" ht="21" thickBot="1">
      <c r="A32" s="212" t="s">
        <v>13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4"/>
    </row>
    <row r="33" spans="1:13" ht="15" thickBot="1"/>
    <row r="34" spans="1:13" ht="15" thickBot="1">
      <c r="A34" s="28" t="s">
        <v>342</v>
      </c>
      <c r="B34" s="66">
        <f>IF(B46&lt;66,0,IF(B46&lt;70,1,IF(B46&lt;74,2,IF(B46&lt;78,3,IF(B46&lt;82,4,IF(B46&lt;86,5,IF(B46&lt;90,6,IF(B46&lt;94,7,IF(B46&lt;98,8,IF(B46&lt;101,9,10))))))))))</f>
        <v>2</v>
      </c>
      <c r="C34" s="28" t="s">
        <v>344</v>
      </c>
      <c r="D34" s="66">
        <f>IF(D46&lt;66,0,IF(D46&lt;70,1,IF(D46&lt;74,2,IF(D46&lt;78,3,IF(D46&lt;82,4,IF(D46&lt;86,5,IF(D46&lt;90,6,IF(D46&lt;94,7,IF(D46&lt;98,8,IF(D46&lt;101,9,10))))))))))</f>
        <v>4</v>
      </c>
      <c r="J34" s="28" t="s">
        <v>343</v>
      </c>
      <c r="K34" s="66">
        <f>IF(K46&lt;66,0,IF(K46&lt;70,1,IF(K46&lt;74,2,IF(K46&lt;78,3,IF(K46&lt;82,4,IF(K46&lt;86,5,IF(K46&lt;90,6,IF(K46&lt;94,7,IF(K46&lt;98,8,IF(K46&lt;101,9,10))))))))))</f>
        <v>2</v>
      </c>
      <c r="L34" s="93" t="s">
        <v>365</v>
      </c>
      <c r="M34" s="66">
        <f>IF(M46&lt;66,0,IF(M46&lt;70,1,IF(M46&lt;74,2,IF(M46&lt;78,3,IF(M46&lt;82,4,IF(M46&lt;86,5,IF(M46&lt;90,6,IF(M46&lt;94,7,IF(M46&lt;98,8,IF(M46&lt;101,9,10))))))))))</f>
        <v>0</v>
      </c>
    </row>
    <row r="35" spans="1:13">
      <c r="A35" s="9" t="s">
        <v>332</v>
      </c>
      <c r="B35" s="82">
        <v>6</v>
      </c>
      <c r="C35" s="9" t="s">
        <v>352</v>
      </c>
      <c r="D35" s="82">
        <v>6.5</v>
      </c>
      <c r="J35" s="11" t="s">
        <v>347</v>
      </c>
      <c r="K35" s="82">
        <v>5</v>
      </c>
      <c r="L35" s="11" t="s">
        <v>348</v>
      </c>
      <c r="M35" s="82">
        <v>6</v>
      </c>
    </row>
    <row r="36" spans="1:13">
      <c r="A36" s="9" t="s">
        <v>92</v>
      </c>
      <c r="B36" s="83">
        <v>6</v>
      </c>
      <c r="C36" s="9" t="s">
        <v>75</v>
      </c>
      <c r="D36" s="83">
        <v>5.5</v>
      </c>
      <c r="J36" s="12" t="s">
        <v>70</v>
      </c>
      <c r="K36" s="83">
        <v>7</v>
      </c>
      <c r="L36" s="12" t="s">
        <v>90</v>
      </c>
      <c r="M36" s="83">
        <v>6</v>
      </c>
    </row>
    <row r="37" spans="1:13">
      <c r="A37" s="45" t="s">
        <v>88</v>
      </c>
      <c r="B37" s="84">
        <v>6.5</v>
      </c>
      <c r="C37" s="9" t="s">
        <v>73</v>
      </c>
      <c r="D37" s="83">
        <v>9.5</v>
      </c>
      <c r="J37" s="12" t="s">
        <v>79</v>
      </c>
      <c r="K37" s="83">
        <v>8</v>
      </c>
      <c r="L37" s="12" t="s">
        <v>77</v>
      </c>
      <c r="M37" s="83">
        <v>6</v>
      </c>
    </row>
    <row r="38" spans="1:13">
      <c r="A38" s="45" t="s">
        <v>154</v>
      </c>
      <c r="B38" s="84">
        <v>5.5</v>
      </c>
      <c r="C38" s="45" t="s">
        <v>81</v>
      </c>
      <c r="D38" s="84">
        <v>5.5</v>
      </c>
      <c r="J38" s="61" t="s">
        <v>103</v>
      </c>
      <c r="K38" s="84">
        <v>6</v>
      </c>
      <c r="L38" s="12" t="s">
        <v>117</v>
      </c>
      <c r="M38" s="48">
        <v>6.5</v>
      </c>
    </row>
    <row r="39" spans="1:13">
      <c r="A39" s="45" t="s">
        <v>205</v>
      </c>
      <c r="B39" s="84">
        <v>5</v>
      </c>
      <c r="C39" s="9" t="s">
        <v>170</v>
      </c>
      <c r="D39" s="83">
        <v>7.5</v>
      </c>
      <c r="J39" s="12" t="s">
        <v>168</v>
      </c>
      <c r="K39" s="83">
        <v>5.5</v>
      </c>
      <c r="L39" s="12" t="s">
        <v>161</v>
      </c>
      <c r="M39" s="83">
        <v>5.5</v>
      </c>
    </row>
    <row r="40" spans="1:13">
      <c r="A40" s="9" t="s">
        <v>209</v>
      </c>
      <c r="B40" s="83">
        <v>6</v>
      </c>
      <c r="C40" s="9" t="s">
        <v>179</v>
      </c>
      <c r="D40" s="83">
        <v>5</v>
      </c>
      <c r="J40" s="12" t="s">
        <v>180</v>
      </c>
      <c r="K40" s="83">
        <v>6</v>
      </c>
      <c r="L40" s="12" t="s">
        <v>163</v>
      </c>
      <c r="M40" s="83">
        <v>6.5</v>
      </c>
    </row>
    <row r="41" spans="1:13">
      <c r="A41" s="9" t="s">
        <v>200</v>
      </c>
      <c r="B41" s="83">
        <v>5.5</v>
      </c>
      <c r="C41" s="9" t="s">
        <v>190</v>
      </c>
      <c r="D41" s="83">
        <v>10</v>
      </c>
      <c r="J41" s="12" t="s">
        <v>204</v>
      </c>
      <c r="K41" s="83">
        <v>8.5</v>
      </c>
      <c r="L41" s="12" t="s">
        <v>174</v>
      </c>
      <c r="M41" s="83">
        <v>6.5</v>
      </c>
    </row>
    <row r="42" spans="1:13">
      <c r="A42" s="9" t="s">
        <v>242</v>
      </c>
      <c r="B42" s="83">
        <v>5.5</v>
      </c>
      <c r="C42" s="9" t="s">
        <v>193</v>
      </c>
      <c r="D42" s="83">
        <v>5</v>
      </c>
      <c r="J42" s="12" t="s">
        <v>215</v>
      </c>
      <c r="K42" s="83">
        <v>5</v>
      </c>
      <c r="L42" s="12" t="s">
        <v>225</v>
      </c>
      <c r="M42" s="83">
        <v>3</v>
      </c>
    </row>
    <row r="43" spans="1:13">
      <c r="A43" s="9" t="s">
        <v>286</v>
      </c>
      <c r="B43" s="83">
        <v>5.5</v>
      </c>
      <c r="C43" s="9" t="s">
        <v>258</v>
      </c>
      <c r="D43" s="83">
        <v>6.5</v>
      </c>
      <c r="J43" s="12" t="s">
        <v>274</v>
      </c>
      <c r="K43" s="83">
        <v>10</v>
      </c>
      <c r="L43" s="12" t="s">
        <v>259</v>
      </c>
      <c r="M43" s="83">
        <v>9.5</v>
      </c>
    </row>
    <row r="44" spans="1:13">
      <c r="A44" s="9" t="s">
        <v>278</v>
      </c>
      <c r="B44" s="83">
        <v>13</v>
      </c>
      <c r="C44" s="9" t="s">
        <v>263</v>
      </c>
      <c r="D44" s="83">
        <v>9</v>
      </c>
      <c r="J44" s="12" t="s">
        <v>299</v>
      </c>
      <c r="K44" s="83">
        <v>5.5</v>
      </c>
      <c r="L44" s="12" t="s">
        <v>284</v>
      </c>
      <c r="M44" s="83">
        <v>5.5</v>
      </c>
    </row>
    <row r="45" spans="1:13" ht="15" thickBot="1">
      <c r="A45" s="10" t="s">
        <v>288</v>
      </c>
      <c r="B45" s="85">
        <v>5.5</v>
      </c>
      <c r="C45" s="10" t="s">
        <v>283</v>
      </c>
      <c r="D45" s="85">
        <v>9</v>
      </c>
      <c r="J45" s="13" t="s">
        <v>309</v>
      </c>
      <c r="K45" s="85">
        <v>5.5</v>
      </c>
      <c r="L45" s="13" t="s">
        <v>324</v>
      </c>
      <c r="M45" s="85">
        <v>4</v>
      </c>
    </row>
    <row r="46" spans="1:13" ht="15" thickBot="1">
      <c r="B46" s="68">
        <f>SUM(B35:B45)</f>
        <v>70</v>
      </c>
      <c r="D46" s="68">
        <f>SUM(D35:D45)</f>
        <v>79</v>
      </c>
      <c r="K46" s="68">
        <f>SUM(K35:K45)</f>
        <v>72</v>
      </c>
      <c r="M46" s="68">
        <f>SUM(M35:M45)</f>
        <v>65</v>
      </c>
    </row>
    <row r="47" spans="1:13" ht="15" thickBot="1">
      <c r="A47" s="53" t="s">
        <v>14</v>
      </c>
      <c r="C47" s="8" t="s">
        <v>14</v>
      </c>
      <c r="J47" s="53" t="s">
        <v>14</v>
      </c>
      <c r="L47" s="8" t="s">
        <v>14</v>
      </c>
    </row>
    <row r="48" spans="1:13">
      <c r="A48" s="1" t="s">
        <v>332</v>
      </c>
      <c r="B48" s="71">
        <v>6</v>
      </c>
      <c r="C48" s="1" t="s">
        <v>352</v>
      </c>
      <c r="D48" s="82">
        <v>6.5</v>
      </c>
      <c r="J48" s="1" t="s">
        <v>347</v>
      </c>
      <c r="K48" s="71">
        <v>5</v>
      </c>
      <c r="L48" s="1" t="s">
        <v>348</v>
      </c>
      <c r="M48" s="82">
        <v>6</v>
      </c>
    </row>
    <row r="49" spans="1:14">
      <c r="A49" s="50" t="s">
        <v>72</v>
      </c>
      <c r="B49" s="94">
        <v>6.5</v>
      </c>
      <c r="C49" s="50" t="s">
        <v>127</v>
      </c>
      <c r="D49" s="92">
        <v>5.5</v>
      </c>
      <c r="J49" s="2" t="s">
        <v>105</v>
      </c>
      <c r="K49" s="73" t="s">
        <v>363</v>
      </c>
      <c r="L49" s="2" t="s">
        <v>140</v>
      </c>
      <c r="M49" s="48">
        <v>6.5</v>
      </c>
    </row>
    <row r="50" spans="1:14">
      <c r="A50" s="50" t="s">
        <v>130</v>
      </c>
      <c r="B50" s="92">
        <v>5.5</v>
      </c>
      <c r="C50" s="2" t="s">
        <v>115</v>
      </c>
      <c r="D50" s="83">
        <v>6</v>
      </c>
      <c r="J50" s="50" t="s">
        <v>142</v>
      </c>
      <c r="K50" s="94">
        <v>6</v>
      </c>
      <c r="L50" s="2" t="s">
        <v>112</v>
      </c>
      <c r="M50" s="83">
        <v>5.5</v>
      </c>
    </row>
    <row r="51" spans="1:14">
      <c r="A51" s="50" t="s">
        <v>136</v>
      </c>
      <c r="B51" s="92">
        <v>5</v>
      </c>
      <c r="C51" s="2" t="s">
        <v>83</v>
      </c>
      <c r="D51" s="83">
        <v>5.5</v>
      </c>
      <c r="J51" s="2" t="s">
        <v>86</v>
      </c>
      <c r="K51" s="73" t="s">
        <v>363</v>
      </c>
      <c r="L51" s="2" t="s">
        <v>107</v>
      </c>
      <c r="M51" s="83">
        <v>5.5</v>
      </c>
    </row>
    <row r="52" spans="1:14">
      <c r="A52" s="2" t="s">
        <v>187</v>
      </c>
      <c r="B52" s="73">
        <v>5.5</v>
      </c>
      <c r="C52" s="2" t="s">
        <v>192</v>
      </c>
      <c r="D52" s="83">
        <v>6.5</v>
      </c>
      <c r="J52" s="2" t="s">
        <v>220</v>
      </c>
      <c r="K52" s="73">
        <v>6</v>
      </c>
      <c r="L52" s="2" t="s">
        <v>240</v>
      </c>
      <c r="M52" s="83">
        <v>5</v>
      </c>
    </row>
    <row r="53" spans="1:14">
      <c r="A53" s="2" t="s">
        <v>227</v>
      </c>
      <c r="B53" s="73">
        <v>4.5</v>
      </c>
      <c r="C53" s="2" t="s">
        <v>212</v>
      </c>
      <c r="D53" s="83">
        <v>4.5</v>
      </c>
      <c r="J53" s="2" t="s">
        <v>211</v>
      </c>
      <c r="K53" s="73">
        <v>6.5</v>
      </c>
      <c r="L53" s="2" t="s">
        <v>164</v>
      </c>
      <c r="M53" s="83">
        <v>6</v>
      </c>
    </row>
    <row r="54" spans="1:14">
      <c r="A54" s="2" t="s">
        <v>221</v>
      </c>
      <c r="B54" s="73">
        <v>9</v>
      </c>
      <c r="C54" s="2" t="s">
        <v>198</v>
      </c>
      <c r="D54" s="83">
        <v>7</v>
      </c>
      <c r="J54" s="2" t="s">
        <v>239</v>
      </c>
      <c r="K54" s="73" t="s">
        <v>363</v>
      </c>
      <c r="L54" s="2" t="s">
        <v>203</v>
      </c>
      <c r="M54" s="83">
        <v>6</v>
      </c>
    </row>
    <row r="55" spans="1:14">
      <c r="A55" s="2" t="s">
        <v>280</v>
      </c>
      <c r="B55" s="73">
        <v>6.5</v>
      </c>
      <c r="C55" s="2" t="s">
        <v>281</v>
      </c>
      <c r="D55" s="83">
        <v>10</v>
      </c>
      <c r="J55" s="2" t="s">
        <v>271</v>
      </c>
      <c r="K55" s="73" t="s">
        <v>363</v>
      </c>
      <c r="L55" s="2" t="s">
        <v>312</v>
      </c>
      <c r="M55" s="83">
        <v>7</v>
      </c>
    </row>
    <row r="56" spans="1:14">
      <c r="A56" s="44" t="s">
        <v>290</v>
      </c>
      <c r="B56" s="73">
        <v>5.5</v>
      </c>
      <c r="C56" s="44" t="s">
        <v>318</v>
      </c>
      <c r="D56" s="83">
        <v>4.5</v>
      </c>
      <c r="J56" s="44" t="s">
        <v>313</v>
      </c>
      <c r="K56" s="73">
        <v>6.5</v>
      </c>
      <c r="L56" s="44" t="s">
        <v>315</v>
      </c>
      <c r="M56" s="83">
        <v>10</v>
      </c>
    </row>
    <row r="57" spans="1:14" ht="15" thickBot="1">
      <c r="A57" s="3" t="s">
        <v>267</v>
      </c>
      <c r="B57" s="76" t="s">
        <v>363</v>
      </c>
      <c r="C57" s="3" t="s">
        <v>317</v>
      </c>
      <c r="D57" s="85" t="s">
        <v>363</v>
      </c>
      <c r="J57" s="3" t="s">
        <v>260</v>
      </c>
      <c r="K57" s="76" t="s">
        <v>363</v>
      </c>
      <c r="L57" s="3" t="s">
        <v>308</v>
      </c>
      <c r="M57" s="85" t="s">
        <v>363</v>
      </c>
    </row>
    <row r="58" spans="1:14">
      <c r="D58" s="6"/>
    </row>
    <row r="60" spans="1:14" ht="15" thickBot="1"/>
    <row r="61" spans="1:14" ht="21" thickBot="1">
      <c r="A61" s="212" t="s">
        <v>52</v>
      </c>
      <c r="B61" s="213"/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4"/>
    </row>
    <row r="62" spans="1:14" ht="15" thickBot="1"/>
    <row r="63" spans="1:14" ht="15" thickBot="1">
      <c r="A63" s="28" t="s">
        <v>340</v>
      </c>
      <c r="B63" s="66">
        <f>IF(B75&lt;66,0,IF(B75&lt;70,1,IF(B75&lt;74,2,IF(B75&lt;78,3,IF(B75&lt;82,4,IF(B75&lt;86,5,IF(B75&lt;90,6,IF(B75&lt;94,7,IF(B75&lt;98,8,IF(B75&lt;101,9,10))))))))))</f>
        <v>5</v>
      </c>
      <c r="C63" s="24"/>
      <c r="D63" s="23"/>
      <c r="E63" s="22"/>
      <c r="J63" s="28" t="s">
        <v>345</v>
      </c>
      <c r="K63" s="66">
        <f>IF(K75&lt;66,0,IF(K75&lt;70,1,IF(K75&lt;74,2,IF(K75&lt;78,3,IF(K75&lt;82,4,IF(K75&lt;86,5,IF(K75&lt;90,6,IF(K75&lt;94,7,IF(K75&lt;98,8,IF(K75&lt;101,9,10))))))))))</f>
        <v>0</v>
      </c>
      <c r="L63" s="24"/>
      <c r="M63" s="23"/>
      <c r="N63" s="23"/>
    </row>
    <row r="64" spans="1:14">
      <c r="A64" s="11" t="s">
        <v>333</v>
      </c>
      <c r="B64" s="82">
        <v>5.5</v>
      </c>
      <c r="C64" s="23"/>
      <c r="D64" s="23"/>
      <c r="E64" s="22"/>
      <c r="J64" s="11" t="s">
        <v>336</v>
      </c>
      <c r="K64" s="82">
        <v>3</v>
      </c>
      <c r="L64" s="23"/>
      <c r="M64" s="23"/>
      <c r="N64" s="23"/>
    </row>
    <row r="65" spans="1:17">
      <c r="A65" s="12" t="s">
        <v>87</v>
      </c>
      <c r="B65" s="83">
        <v>7</v>
      </c>
      <c r="C65" s="23"/>
      <c r="D65" s="23"/>
      <c r="E65" s="22"/>
      <c r="J65" s="12" t="s">
        <v>82</v>
      </c>
      <c r="K65" s="83">
        <v>5.5</v>
      </c>
      <c r="L65" s="23"/>
      <c r="M65" s="23"/>
      <c r="N65" s="23"/>
    </row>
    <row r="66" spans="1:17">
      <c r="A66" s="12" t="s">
        <v>121</v>
      </c>
      <c r="B66" s="83">
        <v>7</v>
      </c>
      <c r="C66" s="23"/>
      <c r="D66" s="23"/>
      <c r="E66" s="22"/>
      <c r="J66" s="12" t="s">
        <v>116</v>
      </c>
      <c r="K66" s="83">
        <v>7</v>
      </c>
      <c r="L66" s="23"/>
      <c r="M66" s="23"/>
      <c r="N66" s="23"/>
    </row>
    <row r="67" spans="1:17">
      <c r="A67" s="12" t="s">
        <v>148</v>
      </c>
      <c r="B67" s="83">
        <v>5.5</v>
      </c>
      <c r="C67" s="23"/>
      <c r="D67" s="38"/>
      <c r="E67" s="22"/>
      <c r="J67" s="12" t="s">
        <v>138</v>
      </c>
      <c r="K67" s="83">
        <v>6</v>
      </c>
      <c r="L67" s="23"/>
      <c r="M67" s="23"/>
      <c r="N67" s="23"/>
    </row>
    <row r="68" spans="1:17">
      <c r="A68" s="12" t="s">
        <v>181</v>
      </c>
      <c r="B68" s="83">
        <v>6.5</v>
      </c>
      <c r="C68" s="23"/>
      <c r="D68" s="23"/>
      <c r="E68" s="22"/>
      <c r="J68" s="12" t="s">
        <v>159</v>
      </c>
      <c r="K68" s="83">
        <v>6.5</v>
      </c>
      <c r="L68" s="23"/>
      <c r="M68" s="23"/>
      <c r="N68" s="23"/>
    </row>
    <row r="69" spans="1:17">
      <c r="A69" s="12" t="s">
        <v>206</v>
      </c>
      <c r="B69" s="48">
        <v>6</v>
      </c>
      <c r="C69" s="23"/>
      <c r="D69" s="23"/>
      <c r="E69" s="22"/>
      <c r="J69" s="45" t="s">
        <v>171</v>
      </c>
      <c r="K69" s="83">
        <v>7.5</v>
      </c>
      <c r="L69" s="23"/>
      <c r="M69" s="23"/>
      <c r="N69" s="23"/>
    </row>
    <row r="70" spans="1:17">
      <c r="A70" s="45" t="s">
        <v>213</v>
      </c>
      <c r="B70" s="84">
        <v>10</v>
      </c>
      <c r="C70" s="23"/>
      <c r="D70" s="23"/>
      <c r="E70" s="22"/>
      <c r="J70" s="12" t="s">
        <v>175</v>
      </c>
      <c r="K70" s="83">
        <v>4.5</v>
      </c>
      <c r="L70" s="23"/>
      <c r="M70" s="23"/>
      <c r="N70" s="23"/>
    </row>
    <row r="71" spans="1:17">
      <c r="A71" s="12" t="s">
        <v>251</v>
      </c>
      <c r="B71" s="83">
        <v>6.5</v>
      </c>
      <c r="C71" s="23"/>
      <c r="D71" s="38"/>
      <c r="E71" s="22"/>
      <c r="J71" s="12" t="s">
        <v>253</v>
      </c>
      <c r="K71" s="83">
        <v>4</v>
      </c>
      <c r="L71" s="23"/>
      <c r="M71" s="38"/>
      <c r="N71" s="23"/>
    </row>
    <row r="72" spans="1:17">
      <c r="A72" s="12" t="s">
        <v>262</v>
      </c>
      <c r="B72" s="83">
        <v>6</v>
      </c>
      <c r="C72" s="23"/>
      <c r="D72" s="23"/>
      <c r="E72" s="22"/>
      <c r="J72" s="12" t="s">
        <v>273</v>
      </c>
      <c r="K72" s="83">
        <v>5</v>
      </c>
      <c r="L72" s="23"/>
      <c r="M72" s="23"/>
      <c r="N72" s="23"/>
    </row>
    <row r="73" spans="1:17">
      <c r="A73" s="12" t="s">
        <v>279</v>
      </c>
      <c r="B73" s="83">
        <v>9.5</v>
      </c>
      <c r="C73" s="23"/>
      <c r="D73" s="23"/>
      <c r="E73" s="22"/>
      <c r="J73" s="12" t="s">
        <v>298</v>
      </c>
      <c r="K73" s="83">
        <v>5</v>
      </c>
      <c r="L73" s="23"/>
      <c r="M73" s="23"/>
      <c r="N73" s="23"/>
    </row>
    <row r="74" spans="1:17" ht="15" thickBot="1">
      <c r="A74" s="13" t="s">
        <v>306</v>
      </c>
      <c r="B74" s="85">
        <v>13</v>
      </c>
      <c r="C74" s="23"/>
      <c r="D74" s="23"/>
      <c r="E74" s="22"/>
      <c r="J74" s="13" t="s">
        <v>319</v>
      </c>
      <c r="K74" s="85">
        <v>5.5</v>
      </c>
      <c r="L74" s="23"/>
      <c r="M74" s="23"/>
      <c r="N74" s="23"/>
    </row>
    <row r="75" spans="1:17" ht="15" thickBot="1">
      <c r="B75" s="68">
        <f>SUM(B64:B74)</f>
        <v>82.5</v>
      </c>
      <c r="C75" s="23"/>
      <c r="D75" s="23"/>
      <c r="E75" s="22"/>
      <c r="K75" s="68">
        <f>SUM(K64:K74)</f>
        <v>59.5</v>
      </c>
      <c r="L75" s="23"/>
      <c r="M75" s="23"/>
      <c r="N75" s="23"/>
    </row>
    <row r="76" spans="1:17" ht="15" thickBot="1">
      <c r="A76" s="53" t="s">
        <v>14</v>
      </c>
      <c r="C76" s="24"/>
      <c r="D76" s="23"/>
      <c r="E76" s="22"/>
      <c r="J76" s="53" t="s">
        <v>14</v>
      </c>
      <c r="L76" s="24"/>
      <c r="M76" s="23"/>
      <c r="N76" s="23"/>
    </row>
    <row r="77" spans="1:17">
      <c r="A77" s="1" t="s">
        <v>333</v>
      </c>
      <c r="B77" s="71">
        <v>5.5</v>
      </c>
      <c r="C77" s="23"/>
      <c r="D77" s="23"/>
      <c r="E77" s="22"/>
      <c r="J77" s="1" t="s">
        <v>336</v>
      </c>
      <c r="K77" s="71">
        <v>3</v>
      </c>
      <c r="L77" s="23"/>
      <c r="M77" s="23"/>
      <c r="N77" s="23"/>
    </row>
    <row r="78" spans="1:17">
      <c r="A78" s="2" t="s">
        <v>102</v>
      </c>
      <c r="B78" s="73">
        <v>6</v>
      </c>
      <c r="C78" s="23"/>
      <c r="D78" s="39"/>
      <c r="E78" s="22"/>
      <c r="J78" s="2" t="s">
        <v>95</v>
      </c>
      <c r="K78" s="73">
        <v>4.5</v>
      </c>
      <c r="L78" s="23"/>
      <c r="M78" s="23"/>
      <c r="N78" s="23"/>
    </row>
    <row r="79" spans="1:17">
      <c r="A79" s="2" t="s">
        <v>119</v>
      </c>
      <c r="B79" s="73">
        <v>6.5</v>
      </c>
      <c r="C79" s="40"/>
      <c r="D79" s="23"/>
      <c r="E79" s="22"/>
      <c r="J79" s="2" t="s">
        <v>104</v>
      </c>
      <c r="K79" s="73">
        <v>6.5</v>
      </c>
      <c r="L79" s="40"/>
      <c r="M79" s="23"/>
      <c r="N79" s="23"/>
      <c r="Q79" s="6"/>
    </row>
    <row r="80" spans="1:17">
      <c r="A80" s="2" t="s">
        <v>147</v>
      </c>
      <c r="B80" s="73">
        <v>5.5</v>
      </c>
      <c r="C80" s="40"/>
      <c r="D80" s="23"/>
      <c r="E80" s="22"/>
      <c r="J80" s="2" t="s">
        <v>109</v>
      </c>
      <c r="K80" s="73">
        <v>6</v>
      </c>
      <c r="L80" s="40"/>
      <c r="M80" s="23"/>
      <c r="N80" s="23"/>
      <c r="Q80" s="6"/>
    </row>
    <row r="81" spans="1:17">
      <c r="A81" s="50" t="s">
        <v>228</v>
      </c>
      <c r="B81" s="94">
        <v>10</v>
      </c>
      <c r="C81" s="23"/>
      <c r="D81" s="39"/>
      <c r="E81" s="22"/>
      <c r="J81" s="50" t="s">
        <v>184</v>
      </c>
      <c r="K81" s="95">
        <v>7.5</v>
      </c>
      <c r="L81" s="23"/>
      <c r="M81" s="39"/>
      <c r="N81" s="23"/>
      <c r="Q81" s="6"/>
    </row>
    <row r="82" spans="1:17">
      <c r="A82" s="2" t="s">
        <v>207</v>
      </c>
      <c r="B82" s="48">
        <v>6.5</v>
      </c>
      <c r="C82" s="23"/>
      <c r="D82" s="23"/>
      <c r="E82" s="22"/>
      <c r="J82" s="2" t="s">
        <v>188</v>
      </c>
      <c r="K82" s="73">
        <v>6</v>
      </c>
      <c r="L82" s="40"/>
      <c r="M82" s="23"/>
      <c r="N82" s="23"/>
      <c r="Q82" s="6"/>
    </row>
    <row r="83" spans="1:17">
      <c r="A83" s="2" t="s">
        <v>236</v>
      </c>
      <c r="B83" s="73">
        <v>6</v>
      </c>
      <c r="C83" s="23"/>
      <c r="D83" s="23"/>
      <c r="E83" s="22"/>
      <c r="J83" s="2" t="s">
        <v>214</v>
      </c>
      <c r="K83" s="73" t="s">
        <v>363</v>
      </c>
      <c r="L83" s="23"/>
      <c r="M83" s="23"/>
      <c r="N83" s="23"/>
      <c r="Q83" s="6"/>
    </row>
    <row r="84" spans="1:17">
      <c r="A84" s="2" t="s">
        <v>276</v>
      </c>
      <c r="B84" s="73">
        <v>10.5</v>
      </c>
      <c r="C84" s="40"/>
      <c r="D84" s="23"/>
      <c r="E84" s="22"/>
      <c r="G84" s="49"/>
      <c r="J84" s="2" t="s">
        <v>289</v>
      </c>
      <c r="K84" s="73">
        <v>5</v>
      </c>
      <c r="L84" s="40"/>
      <c r="M84" s="23"/>
      <c r="N84" s="23"/>
      <c r="Q84" s="6"/>
    </row>
    <row r="85" spans="1:17">
      <c r="A85" s="2" t="s">
        <v>292</v>
      </c>
      <c r="B85" s="73">
        <v>5.5</v>
      </c>
      <c r="C85" s="23"/>
      <c r="D85" s="23"/>
      <c r="E85" s="22"/>
      <c r="J85" s="2" t="s">
        <v>282</v>
      </c>
      <c r="K85" s="73" t="s">
        <v>363</v>
      </c>
      <c r="L85" s="40"/>
      <c r="M85" s="23"/>
      <c r="N85" s="23"/>
      <c r="Q85" s="6"/>
    </row>
    <row r="86" spans="1:17" ht="15" thickBot="1">
      <c r="A86" s="55" t="s">
        <v>285</v>
      </c>
      <c r="B86" s="76">
        <v>9</v>
      </c>
      <c r="C86" s="40"/>
      <c r="D86" s="23"/>
      <c r="E86" s="22"/>
      <c r="J86" s="55" t="s">
        <v>269</v>
      </c>
      <c r="K86" s="76" t="s">
        <v>363</v>
      </c>
      <c r="L86" s="40"/>
      <c r="M86" s="23"/>
      <c r="N86" s="23"/>
      <c r="Q86" s="6"/>
    </row>
    <row r="87" spans="1:17">
      <c r="L87" s="23"/>
      <c r="M87" s="23"/>
      <c r="N87" s="23"/>
      <c r="Q87" s="6"/>
    </row>
    <row r="88" spans="1:17">
      <c r="L88" s="23"/>
      <c r="M88" s="23"/>
      <c r="N88" s="23"/>
      <c r="Q88" s="6"/>
    </row>
    <row r="89" spans="1:17">
      <c r="Q89" s="6"/>
    </row>
    <row r="90" spans="1:17" ht="20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Q90" s="6"/>
    </row>
    <row r="91" spans="1:17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Q91" s="6"/>
    </row>
    <row r="92" spans="1:17">
      <c r="A92" s="24"/>
      <c r="B92" s="23"/>
      <c r="C92" s="24"/>
      <c r="D92" s="23"/>
      <c r="E92" s="23"/>
      <c r="F92" s="23"/>
      <c r="G92" s="23"/>
      <c r="H92" s="23"/>
      <c r="I92" s="23"/>
      <c r="J92" s="24"/>
      <c r="K92" s="23"/>
      <c r="L92" s="24"/>
      <c r="M92" s="6"/>
    </row>
    <row r="93" spans="1:17">
      <c r="A93" s="32"/>
      <c r="B93" s="6"/>
      <c r="C93" s="32"/>
      <c r="D93" s="6"/>
      <c r="E93" s="6"/>
      <c r="F93" s="6"/>
      <c r="G93" s="6"/>
      <c r="H93" s="6"/>
      <c r="I93" s="6"/>
      <c r="J93" s="32"/>
      <c r="K93" s="6"/>
      <c r="L93" s="32"/>
      <c r="M93" s="6"/>
    </row>
    <row r="94" spans="1:17">
      <c r="A94" s="32"/>
      <c r="B94" s="33"/>
      <c r="C94" s="32"/>
      <c r="D94" s="6"/>
      <c r="E94" s="6"/>
      <c r="F94" s="6"/>
      <c r="G94" s="6"/>
      <c r="H94" s="6"/>
      <c r="I94" s="6"/>
      <c r="J94" s="32"/>
      <c r="K94" s="6"/>
      <c r="L94" s="32"/>
      <c r="M94" s="6"/>
    </row>
    <row r="95" spans="1:17">
      <c r="A95" s="32"/>
      <c r="B95" s="6"/>
      <c r="C95" s="32"/>
      <c r="D95" s="6"/>
      <c r="E95" s="6"/>
      <c r="F95" s="6"/>
      <c r="G95" s="6"/>
      <c r="H95" s="6"/>
      <c r="I95" s="6"/>
      <c r="J95" s="32"/>
      <c r="K95" s="6"/>
      <c r="L95" s="32"/>
      <c r="M95" s="6"/>
    </row>
    <row r="96" spans="1:17">
      <c r="A96" s="32"/>
      <c r="B96" s="6"/>
      <c r="C96" s="32"/>
      <c r="D96" s="33"/>
      <c r="E96" s="6"/>
      <c r="F96" s="6"/>
      <c r="G96" s="6"/>
      <c r="H96" s="6"/>
      <c r="I96" s="6"/>
      <c r="J96" s="32"/>
      <c r="K96" s="6"/>
      <c r="L96" s="32"/>
      <c r="M96" s="6"/>
    </row>
    <row r="97" spans="1:13">
      <c r="A97" s="32"/>
      <c r="B97" s="6"/>
      <c r="C97" s="32"/>
      <c r="D97" s="6"/>
      <c r="E97" s="6"/>
      <c r="F97" s="6"/>
      <c r="G97" s="6"/>
      <c r="H97" s="6"/>
      <c r="I97" s="6"/>
      <c r="J97" s="32"/>
      <c r="K97" s="6"/>
      <c r="L97" s="32"/>
      <c r="M97" s="6"/>
    </row>
    <row r="98" spans="1:13">
      <c r="A98" s="32"/>
      <c r="B98" s="6"/>
      <c r="C98" s="32"/>
      <c r="D98" s="6"/>
      <c r="E98" s="6"/>
      <c r="F98" s="6"/>
      <c r="G98" s="6"/>
      <c r="H98" s="6"/>
      <c r="I98" s="6"/>
      <c r="J98" s="32"/>
      <c r="K98" s="6"/>
      <c r="L98" s="32"/>
      <c r="M98" s="6"/>
    </row>
    <row r="99" spans="1:13">
      <c r="A99" s="32"/>
      <c r="B99" s="6"/>
      <c r="C99" s="32"/>
      <c r="D99" s="33"/>
      <c r="E99" s="6"/>
      <c r="F99" s="6"/>
      <c r="G99" s="6"/>
      <c r="H99" s="6"/>
      <c r="I99" s="6"/>
      <c r="J99" s="32"/>
      <c r="K99" s="6"/>
      <c r="L99" s="32"/>
      <c r="M99" s="6"/>
    </row>
    <row r="100" spans="1:13">
      <c r="A100" s="32"/>
      <c r="B100" s="6"/>
      <c r="C100" s="32"/>
      <c r="D100" s="6"/>
      <c r="E100" s="6"/>
      <c r="F100" s="6"/>
      <c r="G100" s="6"/>
      <c r="H100" s="6"/>
      <c r="I100" s="6"/>
      <c r="J100" s="32"/>
      <c r="K100" s="6"/>
      <c r="L100" s="32"/>
      <c r="M100" s="6"/>
    </row>
    <row r="101" spans="1:13">
      <c r="A101" s="32"/>
      <c r="B101" s="33"/>
      <c r="C101" s="32"/>
      <c r="D101" s="6"/>
      <c r="E101" s="6"/>
      <c r="F101" s="6"/>
      <c r="G101" s="6"/>
      <c r="H101" s="6"/>
      <c r="I101" s="6"/>
      <c r="J101" s="32"/>
      <c r="K101" s="6"/>
      <c r="L101" s="32"/>
      <c r="M101" s="6"/>
    </row>
    <row r="102" spans="1:13">
      <c r="A102" s="32"/>
      <c r="B102" s="6"/>
      <c r="C102" s="32"/>
      <c r="D102" s="6"/>
      <c r="E102" s="6"/>
      <c r="F102" s="6"/>
      <c r="G102" s="6"/>
      <c r="H102" s="6"/>
      <c r="I102" s="6"/>
      <c r="J102" s="32"/>
      <c r="K102" s="6"/>
      <c r="L102" s="32"/>
      <c r="M102" s="6"/>
    </row>
    <row r="103" spans="1:13">
      <c r="A103" s="32"/>
      <c r="B103" s="6"/>
      <c r="C103" s="32"/>
      <c r="D103" s="33"/>
      <c r="E103" s="6"/>
      <c r="F103" s="6"/>
      <c r="G103" s="6"/>
      <c r="H103" s="6"/>
      <c r="I103" s="6"/>
      <c r="J103" s="32"/>
      <c r="K103" s="6"/>
      <c r="L103" s="32"/>
      <c r="M103" s="6"/>
    </row>
    <row r="104" spans="1:13">
      <c r="A104" s="6"/>
      <c r="B104" s="34"/>
      <c r="C104" s="6"/>
      <c r="D104" s="34"/>
      <c r="E104" s="6"/>
      <c r="F104" s="6"/>
      <c r="G104" s="6"/>
      <c r="H104" s="6"/>
      <c r="I104" s="6"/>
      <c r="J104" s="6"/>
      <c r="K104" s="34"/>
      <c r="L104" s="6"/>
      <c r="M104" s="34"/>
    </row>
    <row r="105" spans="1:13">
      <c r="A105" s="35"/>
      <c r="B105" s="6"/>
      <c r="C105" s="35"/>
      <c r="D105" s="6"/>
      <c r="E105" s="6"/>
      <c r="F105" s="6"/>
      <c r="G105" s="6"/>
      <c r="H105" s="6"/>
      <c r="I105" s="6"/>
      <c r="J105" s="35"/>
      <c r="K105" s="6"/>
      <c r="L105" s="35"/>
      <c r="M105" s="6"/>
    </row>
    <row r="106" spans="1:1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>
      <c r="A107" s="32"/>
      <c r="B107" s="36"/>
      <c r="C107" s="32"/>
      <c r="D107" s="36"/>
      <c r="E107" s="6"/>
      <c r="F107" s="6"/>
      <c r="G107" s="6"/>
      <c r="H107" s="6"/>
      <c r="I107" s="6"/>
      <c r="J107" s="6"/>
      <c r="K107" s="6"/>
      <c r="L107" s="6"/>
      <c r="M107" s="6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37"/>
      <c r="K109" s="6"/>
      <c r="L109" s="37"/>
      <c r="M109" s="6"/>
    </row>
    <row r="110" spans="1:13">
      <c r="A110" s="6"/>
      <c r="B110" s="6"/>
      <c r="C110" s="32"/>
      <c r="D110" s="3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37"/>
      <c r="D111" s="6"/>
      <c r="E111" s="6"/>
      <c r="F111" s="6"/>
      <c r="G111" s="6"/>
      <c r="H111" s="6"/>
      <c r="I111" s="6"/>
      <c r="J111" s="37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37"/>
      <c r="K112" s="6"/>
      <c r="L112" s="6"/>
      <c r="M112" s="6"/>
    </row>
    <row r="113" spans="1:13">
      <c r="A113" s="32"/>
      <c r="B113" s="36"/>
      <c r="C113" s="37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37"/>
      <c r="B114" s="6"/>
      <c r="C114" s="32"/>
      <c r="D114" s="3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3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</sheetData>
  <sheetProtection password="DF91" sheet="1" objects="1" scenarios="1" selectLockedCells="1" selectUnlockedCells="1"/>
  <mergeCells count="4">
    <mergeCell ref="A3:M3"/>
    <mergeCell ref="A32:M32"/>
    <mergeCell ref="A61:M61"/>
    <mergeCell ref="A90:M90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6"/>
  <sheetViews>
    <sheetView topLeftCell="A60" zoomScale="90" zoomScaleNormal="90" zoomScalePageLayoutView="90" workbookViewId="0">
      <selection activeCell="A20" sqref="A20:B20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5" t="s">
        <v>12</v>
      </c>
    </row>
    <row r="2" spans="1:13" ht="15" thickBot="1"/>
    <row r="3" spans="1:13" ht="21" thickBot="1">
      <c r="A3" s="212" t="s">
        <v>5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4"/>
    </row>
    <row r="4" spans="1:13" ht="15" thickBot="1"/>
    <row r="5" spans="1:13" ht="15" thickBot="1">
      <c r="A5" s="28" t="s">
        <v>337</v>
      </c>
      <c r="B5" s="66">
        <f>IF(B17&lt;66,0,IF(B17&lt;70,1,IF(B17&lt;74,2,IF(B17&lt;78,3,IF(B17&lt;82,4,IF(B17&lt;86,5,IF(B17&lt;90,6,IF(B17&lt;94,7,IF(B17&lt;98,8,IF(B17&lt;101,9,10))))))))))</f>
        <v>3</v>
      </c>
      <c r="C5" s="28" t="s">
        <v>340</v>
      </c>
      <c r="D5" s="66">
        <f>IF(D17&lt;66,0,IF(D17&lt;70,1,IF(D17&lt;74,2,IF(D17&lt;78,3,IF(D17&lt;82,4,IF(D17&lt;86,5,IF(D17&lt;90,6,IF(D17&lt;94,7,IF(D17&lt;98,8,IF(D17&lt;101,9,10))))))))))</f>
        <v>2</v>
      </c>
      <c r="J5" s="28" t="s">
        <v>339</v>
      </c>
      <c r="K5" s="66">
        <f>IF(K17&lt;66,0,IF(K17&lt;70,1,IF(K17&lt;74,2,IF(K17&lt;78,3,IF(K17&lt;82,4,IF(K17&lt;86,5,IF(K17&lt;90,6,IF(K17&lt;94,7,IF(K17&lt;98,8,IF(K17&lt;101,9,10))))))))))</f>
        <v>2</v>
      </c>
      <c r="L5" s="28" t="s">
        <v>341</v>
      </c>
      <c r="M5" s="66">
        <f>IF(M17&lt;66,0,IF(M17&lt;70,1,IF(M17&lt;74,2,IF(M17&lt;78,3,IF(M17&lt;82,4,IF(M17&lt;86,5,IF(M17&lt;90,6,IF(M17&lt;94,7,IF(M17&lt;98,8,IF(M17&lt;101,9,10))))))))))</f>
        <v>2</v>
      </c>
    </row>
    <row r="6" spans="1:13">
      <c r="A6" s="11" t="s">
        <v>350</v>
      </c>
      <c r="B6" s="82">
        <v>2</v>
      </c>
      <c r="C6" s="11" t="s">
        <v>333</v>
      </c>
      <c r="D6" s="82">
        <v>6.5</v>
      </c>
      <c r="J6" s="11" t="s">
        <v>349</v>
      </c>
      <c r="K6" s="82">
        <v>5</v>
      </c>
      <c r="L6" s="11" t="s">
        <v>334</v>
      </c>
      <c r="M6" s="82">
        <v>6.5</v>
      </c>
    </row>
    <row r="7" spans="1:13">
      <c r="A7" s="12" t="s">
        <v>80</v>
      </c>
      <c r="B7" s="83">
        <v>5</v>
      </c>
      <c r="C7" s="12" t="s">
        <v>87</v>
      </c>
      <c r="D7" s="83">
        <v>6.5</v>
      </c>
      <c r="J7" s="12" t="s">
        <v>74</v>
      </c>
      <c r="K7" s="83">
        <v>6.5</v>
      </c>
      <c r="L7" s="12" t="s">
        <v>67</v>
      </c>
      <c r="M7" s="83">
        <v>7.5</v>
      </c>
    </row>
    <row r="8" spans="1:13">
      <c r="A8" s="12" t="s">
        <v>94</v>
      </c>
      <c r="B8" s="48">
        <v>7.5</v>
      </c>
      <c r="C8" s="12" t="s">
        <v>147</v>
      </c>
      <c r="D8" s="83">
        <v>5</v>
      </c>
      <c r="J8" s="12" t="s">
        <v>85</v>
      </c>
      <c r="K8" s="83">
        <v>7</v>
      </c>
      <c r="L8" s="45" t="s">
        <v>111</v>
      </c>
      <c r="M8" s="84">
        <v>0</v>
      </c>
    </row>
    <row r="9" spans="1:13">
      <c r="A9" s="45" t="s">
        <v>96</v>
      </c>
      <c r="B9" s="84">
        <v>8</v>
      </c>
      <c r="C9" s="12" t="s">
        <v>119</v>
      </c>
      <c r="D9" s="48">
        <v>4</v>
      </c>
      <c r="J9" s="12" t="s">
        <v>93</v>
      </c>
      <c r="K9" s="83">
        <v>5</v>
      </c>
      <c r="L9" s="45" t="s">
        <v>134</v>
      </c>
      <c r="M9" s="84">
        <v>0</v>
      </c>
    </row>
    <row r="10" spans="1:13">
      <c r="A10" s="12" t="s">
        <v>160</v>
      </c>
      <c r="B10" s="83">
        <v>16</v>
      </c>
      <c r="C10" s="12" t="s">
        <v>181</v>
      </c>
      <c r="D10" s="83">
        <v>7.5</v>
      </c>
      <c r="J10" s="12" t="s">
        <v>125</v>
      </c>
      <c r="K10" s="83">
        <v>6</v>
      </c>
      <c r="L10" s="12" t="s">
        <v>182</v>
      </c>
      <c r="M10" s="83">
        <v>6.5</v>
      </c>
    </row>
    <row r="11" spans="1:13">
      <c r="A11" s="12" t="s">
        <v>167</v>
      </c>
      <c r="B11" s="83">
        <v>5</v>
      </c>
      <c r="C11" s="12" t="s">
        <v>228</v>
      </c>
      <c r="D11" s="83">
        <v>7</v>
      </c>
      <c r="J11" s="12" t="s">
        <v>169</v>
      </c>
      <c r="K11" s="83">
        <v>7.5</v>
      </c>
      <c r="L11" s="45" t="s">
        <v>199</v>
      </c>
      <c r="M11" s="84">
        <v>5</v>
      </c>
    </row>
    <row r="12" spans="1:13">
      <c r="A12" s="12" t="s">
        <v>186</v>
      </c>
      <c r="B12" s="83">
        <v>4</v>
      </c>
      <c r="C12" s="12" t="s">
        <v>213</v>
      </c>
      <c r="D12" s="83">
        <v>9.5</v>
      </c>
      <c r="J12" s="12" t="s">
        <v>173</v>
      </c>
      <c r="K12" s="83">
        <v>4.5</v>
      </c>
      <c r="L12" s="12" t="s">
        <v>232</v>
      </c>
      <c r="M12" s="83">
        <v>5</v>
      </c>
    </row>
    <row r="13" spans="1:13">
      <c r="A13" s="12" t="s">
        <v>191</v>
      </c>
      <c r="B13" s="83">
        <v>5</v>
      </c>
      <c r="C13" s="12" t="s">
        <v>207</v>
      </c>
      <c r="D13" s="83">
        <v>8</v>
      </c>
      <c r="J13" s="12" t="s">
        <v>176</v>
      </c>
      <c r="K13" s="83">
        <v>11</v>
      </c>
      <c r="L13" s="12" t="s">
        <v>222</v>
      </c>
      <c r="M13" s="83">
        <v>5.5</v>
      </c>
    </row>
    <row r="14" spans="1:13">
      <c r="A14" s="12" t="s">
        <v>266</v>
      </c>
      <c r="B14" s="83">
        <v>10</v>
      </c>
      <c r="C14" s="12" t="s">
        <v>276</v>
      </c>
      <c r="D14" s="83">
        <v>4</v>
      </c>
      <c r="J14" s="12" t="s">
        <v>270</v>
      </c>
      <c r="K14" s="48">
        <v>10</v>
      </c>
      <c r="L14" s="12" t="s">
        <v>265</v>
      </c>
      <c r="M14" s="83">
        <v>12</v>
      </c>
    </row>
    <row r="15" spans="1:13">
      <c r="A15" s="12" t="s">
        <v>291</v>
      </c>
      <c r="B15" s="83">
        <v>5</v>
      </c>
      <c r="C15" s="12" t="s">
        <v>306</v>
      </c>
      <c r="D15" s="83">
        <v>9.5</v>
      </c>
      <c r="J15" s="12" t="s">
        <v>305</v>
      </c>
      <c r="K15" s="48">
        <v>5</v>
      </c>
      <c r="L15" s="12" t="s">
        <v>268</v>
      </c>
      <c r="M15" s="48">
        <v>14</v>
      </c>
    </row>
    <row r="16" spans="1:13" ht="15" thickBot="1">
      <c r="A16" s="13" t="s">
        <v>277</v>
      </c>
      <c r="B16" s="48">
        <v>6.5</v>
      </c>
      <c r="C16" s="13" t="s">
        <v>292</v>
      </c>
      <c r="D16" s="85">
        <v>6</v>
      </c>
      <c r="J16" s="13" t="s">
        <v>295</v>
      </c>
      <c r="K16" s="48">
        <v>3.5</v>
      </c>
      <c r="L16" s="13" t="s">
        <v>287</v>
      </c>
      <c r="M16" s="48">
        <v>10.5</v>
      </c>
    </row>
    <row r="17" spans="1:13" ht="15" thickBot="1">
      <c r="B17" s="68">
        <f>SUM(B6:B16)</f>
        <v>74</v>
      </c>
      <c r="D17" s="68">
        <f>SUM(D6:D16)</f>
        <v>73.5</v>
      </c>
      <c r="K17" s="68">
        <f>SUM(K6:K16)</f>
        <v>71</v>
      </c>
      <c r="M17" s="68">
        <f>SUM(M6:M16)</f>
        <v>72.5</v>
      </c>
    </row>
    <row r="18" spans="1:13" ht="15" thickBot="1">
      <c r="A18" s="53" t="s">
        <v>14</v>
      </c>
      <c r="C18" s="8" t="s">
        <v>14</v>
      </c>
      <c r="J18" s="53" t="s">
        <v>14</v>
      </c>
      <c r="L18" s="8" t="s">
        <v>14</v>
      </c>
    </row>
    <row r="19" spans="1:13">
      <c r="A19" s="1" t="s">
        <v>350</v>
      </c>
      <c r="B19" s="71">
        <v>2</v>
      </c>
      <c r="C19" s="1" t="s">
        <v>333</v>
      </c>
      <c r="D19" s="82">
        <v>6.5</v>
      </c>
      <c r="J19" s="1" t="s">
        <v>349</v>
      </c>
      <c r="K19" s="71">
        <v>6</v>
      </c>
      <c r="L19" s="1" t="s">
        <v>334</v>
      </c>
      <c r="M19" s="82">
        <v>6.5</v>
      </c>
    </row>
    <row r="20" spans="1:13">
      <c r="A20" s="50" t="s">
        <v>97</v>
      </c>
      <c r="B20" s="96">
        <v>8</v>
      </c>
      <c r="C20" s="2" t="s">
        <v>121</v>
      </c>
      <c r="D20" s="48">
        <v>6</v>
      </c>
      <c r="J20" s="2" t="s">
        <v>91</v>
      </c>
      <c r="K20" s="73">
        <v>7</v>
      </c>
      <c r="L20" s="2" t="s">
        <v>145</v>
      </c>
      <c r="M20" s="83" t="s">
        <v>363</v>
      </c>
    </row>
    <row r="21" spans="1:13">
      <c r="A21" s="2" t="s">
        <v>144</v>
      </c>
      <c r="B21" s="73">
        <v>5.5</v>
      </c>
      <c r="C21" s="2" t="s">
        <v>133</v>
      </c>
      <c r="D21" s="83">
        <v>5.5</v>
      </c>
      <c r="J21" s="2" t="s">
        <v>139</v>
      </c>
      <c r="K21" s="73">
        <v>6</v>
      </c>
      <c r="L21" s="2" t="s">
        <v>100</v>
      </c>
      <c r="M21" s="83" t="s">
        <v>363</v>
      </c>
    </row>
    <row r="22" spans="1:13">
      <c r="A22" s="2" t="s">
        <v>68</v>
      </c>
      <c r="B22" s="73" t="s">
        <v>363</v>
      </c>
      <c r="C22" s="2" t="s">
        <v>106</v>
      </c>
      <c r="D22" s="83" t="s">
        <v>363</v>
      </c>
      <c r="J22" s="2" t="s">
        <v>108</v>
      </c>
      <c r="K22" s="73">
        <v>6.5</v>
      </c>
      <c r="L22" s="2" t="s">
        <v>120</v>
      </c>
      <c r="M22" s="83" t="s">
        <v>363</v>
      </c>
    </row>
    <row r="23" spans="1:13">
      <c r="A23" s="2" t="s">
        <v>216</v>
      </c>
      <c r="B23" s="73">
        <v>5.5</v>
      </c>
      <c r="C23" s="2" t="s">
        <v>229</v>
      </c>
      <c r="D23" s="83">
        <v>5</v>
      </c>
      <c r="J23" s="2" t="s">
        <v>197</v>
      </c>
      <c r="K23" s="73" t="s">
        <v>363</v>
      </c>
      <c r="L23" s="50" t="s">
        <v>217</v>
      </c>
      <c r="M23" s="96">
        <v>5</v>
      </c>
    </row>
    <row r="24" spans="1:13">
      <c r="A24" s="2" t="s">
        <v>233</v>
      </c>
      <c r="B24" s="73" t="s">
        <v>363</v>
      </c>
      <c r="C24" s="2" t="s">
        <v>206</v>
      </c>
      <c r="D24" s="83">
        <v>7.5</v>
      </c>
      <c r="J24" s="2" t="s">
        <v>231</v>
      </c>
      <c r="K24" s="73" t="s">
        <v>363</v>
      </c>
      <c r="L24" s="2" t="s">
        <v>196</v>
      </c>
      <c r="M24" s="83">
        <v>5.5</v>
      </c>
    </row>
    <row r="25" spans="1:13">
      <c r="A25" s="2" t="s">
        <v>223</v>
      </c>
      <c r="B25" s="73" t="s">
        <v>363</v>
      </c>
      <c r="C25" s="2" t="s">
        <v>236</v>
      </c>
      <c r="D25" s="83"/>
      <c r="J25" s="2" t="s">
        <v>226</v>
      </c>
      <c r="K25" s="73">
        <v>4.5</v>
      </c>
      <c r="L25" s="2" t="s">
        <v>202</v>
      </c>
      <c r="M25" s="83">
        <v>6.5</v>
      </c>
    </row>
    <row r="26" spans="1:13">
      <c r="A26" s="2" t="s">
        <v>272</v>
      </c>
      <c r="B26" s="73">
        <v>5</v>
      </c>
      <c r="C26" s="2" t="s">
        <v>285</v>
      </c>
      <c r="D26" s="83">
        <v>4.5</v>
      </c>
      <c r="J26" s="2" t="s">
        <v>293</v>
      </c>
      <c r="K26" s="48" t="s">
        <v>363</v>
      </c>
      <c r="L26" s="2" t="s">
        <v>303</v>
      </c>
      <c r="M26" s="48" t="s">
        <v>363</v>
      </c>
    </row>
    <row r="27" spans="1:13">
      <c r="A27" s="44" t="s">
        <v>297</v>
      </c>
      <c r="B27" s="73">
        <v>7.5</v>
      </c>
      <c r="C27" s="44" t="s">
        <v>279</v>
      </c>
      <c r="D27" s="83">
        <v>4.5</v>
      </c>
      <c r="J27" s="52" t="s">
        <v>321</v>
      </c>
      <c r="K27" s="97" t="s">
        <v>363</v>
      </c>
      <c r="L27" s="44" t="s">
        <v>311</v>
      </c>
      <c r="M27" s="48">
        <v>6.5</v>
      </c>
    </row>
    <row r="28" spans="1:13" ht="15" thickBot="1">
      <c r="A28" s="3" t="s">
        <v>304</v>
      </c>
      <c r="B28" s="88" t="s">
        <v>363</v>
      </c>
      <c r="C28" s="3" t="s">
        <v>366</v>
      </c>
      <c r="D28" s="85"/>
      <c r="J28" s="3" t="s">
        <v>322</v>
      </c>
      <c r="K28" s="76" t="s">
        <v>363</v>
      </c>
      <c r="L28" s="3" t="s">
        <v>294</v>
      </c>
      <c r="M28" s="85">
        <v>10</v>
      </c>
    </row>
    <row r="29" spans="1:13" ht="15">
      <c r="A29" s="43"/>
    </row>
    <row r="31" spans="1:13" ht="15" thickBot="1"/>
    <row r="32" spans="1:13" ht="21" thickBot="1">
      <c r="A32" s="212" t="s">
        <v>13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4"/>
    </row>
    <row r="33" spans="1:13" ht="15" thickBot="1"/>
    <row r="34" spans="1:13" ht="15" thickBot="1">
      <c r="A34" s="28" t="s">
        <v>342</v>
      </c>
      <c r="B34" s="66">
        <f>IF(B46&lt;66,0,IF(B46&lt;70,1,IF(B46&lt;74,2,IF(B46&lt;78,3,IF(B46&lt;82,4,IF(B46&lt;86,5,IF(B46&lt;90,6,IF(B46&lt;94,7,IF(B46&lt;98,8,IF(B46&lt;101,9,10))))))))))</f>
        <v>2</v>
      </c>
      <c r="C34" s="98" t="s">
        <v>345</v>
      </c>
      <c r="D34" s="66">
        <f>IF(D46&lt;66,0,IF(D46&lt;70,1,IF(D46&lt;74,2,IF(D46&lt;78,3,IF(D46&lt;82,4,IF(D46&lt;86,5,IF(D46&lt;90,6,IF(D46&lt;94,7,IF(D46&lt;98,8,IF(D46&lt;101,9,10))))))))))</f>
        <v>1</v>
      </c>
      <c r="J34" s="28" t="s">
        <v>344</v>
      </c>
      <c r="K34" s="66">
        <f>IF(K46&lt;66,0,IF(K46&lt;70,1,IF(K46&lt;74,2,IF(K46&lt;78,3,IF(K46&lt;82,4,IF(K46&lt;86,5,IF(K46&lt;90,6,IF(K46&lt;94,7,IF(K46&lt;98,8,IF(K46&lt;101,9,10))))))))))</f>
        <v>4</v>
      </c>
      <c r="L34" s="98" t="s">
        <v>365</v>
      </c>
      <c r="M34" s="66">
        <f>IF(M46&lt;66,0,IF(M46&lt;70,1,IF(M46&lt;74,2,IF(M46&lt;78,3,IF(M46&lt;82,4,IF(M46&lt;86,5,IF(M46&lt;90,6,IF(M46&lt;94,7,IF(M46&lt;98,8,IF(M46&lt;101,9,10))))))))))</f>
        <v>6</v>
      </c>
    </row>
    <row r="35" spans="1:13">
      <c r="A35" s="11" t="s">
        <v>332</v>
      </c>
      <c r="B35" s="82">
        <v>7</v>
      </c>
      <c r="C35" s="11" t="s">
        <v>336</v>
      </c>
      <c r="D35" s="82">
        <v>5</v>
      </c>
      <c r="J35" s="11" t="s">
        <v>352</v>
      </c>
      <c r="K35" s="82">
        <v>6</v>
      </c>
      <c r="L35" s="11" t="s">
        <v>348</v>
      </c>
      <c r="M35" s="82">
        <v>6.5</v>
      </c>
    </row>
    <row r="36" spans="1:13">
      <c r="A36" s="45" t="s">
        <v>92</v>
      </c>
      <c r="B36" s="84">
        <v>6.5</v>
      </c>
      <c r="C36" s="12" t="s">
        <v>82</v>
      </c>
      <c r="D36" s="83">
        <v>6</v>
      </c>
      <c r="J36" s="12" t="s">
        <v>75</v>
      </c>
      <c r="K36" s="83">
        <v>6</v>
      </c>
      <c r="L36" s="12" t="s">
        <v>107</v>
      </c>
      <c r="M36" s="83">
        <v>7.5</v>
      </c>
    </row>
    <row r="37" spans="1:13">
      <c r="A37" s="12" t="s">
        <v>72</v>
      </c>
      <c r="B37" s="83">
        <v>7</v>
      </c>
      <c r="C37" s="12" t="s">
        <v>104</v>
      </c>
      <c r="D37" s="83">
        <v>5.5</v>
      </c>
      <c r="J37" s="12" t="s">
        <v>73</v>
      </c>
      <c r="K37" s="83">
        <v>6.5</v>
      </c>
      <c r="L37" s="12" t="s">
        <v>90</v>
      </c>
      <c r="M37" s="83">
        <v>10</v>
      </c>
    </row>
    <row r="38" spans="1:13">
      <c r="A38" s="12" t="s">
        <v>136</v>
      </c>
      <c r="B38" s="83">
        <v>5.5</v>
      </c>
      <c r="C38" s="12" t="s">
        <v>109</v>
      </c>
      <c r="D38" s="83">
        <v>6</v>
      </c>
      <c r="J38" s="12" t="s">
        <v>127</v>
      </c>
      <c r="K38" s="83">
        <v>5.5</v>
      </c>
      <c r="L38" s="12" t="s">
        <v>77</v>
      </c>
      <c r="M38" s="48">
        <v>6</v>
      </c>
    </row>
    <row r="39" spans="1:13">
      <c r="A39" s="12" t="s">
        <v>187</v>
      </c>
      <c r="B39" s="48">
        <v>7</v>
      </c>
      <c r="C39" s="12" t="s">
        <v>171</v>
      </c>
      <c r="D39" s="83">
        <v>7</v>
      </c>
      <c r="J39" s="12" t="s">
        <v>170</v>
      </c>
      <c r="K39" s="83">
        <v>8.5</v>
      </c>
      <c r="L39" s="12" t="s">
        <v>161</v>
      </c>
      <c r="M39" s="83">
        <v>14</v>
      </c>
    </row>
    <row r="40" spans="1:13">
      <c r="A40" s="12" t="s">
        <v>221</v>
      </c>
      <c r="B40" s="83">
        <v>5.5</v>
      </c>
      <c r="C40" s="12" t="s">
        <v>188</v>
      </c>
      <c r="D40" s="83">
        <v>7</v>
      </c>
      <c r="J40" s="12" t="s">
        <v>190</v>
      </c>
      <c r="K40" s="83">
        <v>8.5</v>
      </c>
      <c r="L40" s="12" t="s">
        <v>163</v>
      </c>
      <c r="M40" s="83">
        <v>7</v>
      </c>
    </row>
    <row r="41" spans="1:13">
      <c r="A41" s="12" t="s">
        <v>242</v>
      </c>
      <c r="B41" s="83">
        <v>6</v>
      </c>
      <c r="C41" s="12" t="s">
        <v>184</v>
      </c>
      <c r="D41" s="83">
        <v>4.5</v>
      </c>
      <c r="J41" s="12" t="s">
        <v>192</v>
      </c>
      <c r="K41" s="83">
        <v>6</v>
      </c>
      <c r="L41" s="12" t="s">
        <v>194</v>
      </c>
      <c r="M41" s="83">
        <v>6</v>
      </c>
    </row>
    <row r="42" spans="1:13">
      <c r="A42" s="45" t="s">
        <v>248</v>
      </c>
      <c r="B42" s="84">
        <v>6</v>
      </c>
      <c r="C42" s="12" t="s">
        <v>185</v>
      </c>
      <c r="D42" s="83">
        <v>5</v>
      </c>
      <c r="J42" s="12" t="s">
        <v>193</v>
      </c>
      <c r="K42" s="83">
        <v>6.5</v>
      </c>
      <c r="L42" s="12" t="s">
        <v>174</v>
      </c>
      <c r="M42" s="83">
        <v>6</v>
      </c>
    </row>
    <row r="43" spans="1:13">
      <c r="A43" s="12" t="s">
        <v>278</v>
      </c>
      <c r="B43" s="83">
        <v>5</v>
      </c>
      <c r="C43" s="12" t="s">
        <v>319</v>
      </c>
      <c r="D43" s="83">
        <v>9.5</v>
      </c>
      <c r="J43" s="12" t="s">
        <v>258</v>
      </c>
      <c r="K43" s="83">
        <v>10</v>
      </c>
      <c r="L43" s="12" t="s">
        <v>225</v>
      </c>
      <c r="M43" s="83">
        <v>5.5</v>
      </c>
    </row>
    <row r="44" spans="1:13">
      <c r="A44" s="12" t="s">
        <v>267</v>
      </c>
      <c r="B44" s="83">
        <v>11.5</v>
      </c>
      <c r="C44" s="12" t="s">
        <v>298</v>
      </c>
      <c r="D44" s="83">
        <v>6.5</v>
      </c>
      <c r="J44" s="12" t="s">
        <v>263</v>
      </c>
      <c r="K44" s="83">
        <v>10.5</v>
      </c>
      <c r="L44" s="12" t="s">
        <v>259</v>
      </c>
      <c r="M44" s="83">
        <v>11.5</v>
      </c>
    </row>
    <row r="45" spans="1:13" ht="15" thickBot="1">
      <c r="A45" s="13" t="s">
        <v>288</v>
      </c>
      <c r="B45" s="85">
        <v>4.5</v>
      </c>
      <c r="C45" s="13" t="s">
        <v>273</v>
      </c>
      <c r="D45" s="85">
        <v>5</v>
      </c>
      <c r="J45" s="13" t="s">
        <v>283</v>
      </c>
      <c r="K45" s="85">
        <v>6</v>
      </c>
      <c r="L45" s="13" t="s">
        <v>312</v>
      </c>
      <c r="M45" s="85">
        <v>6.5</v>
      </c>
    </row>
    <row r="46" spans="1:13" ht="15" thickBot="1">
      <c r="B46" s="68">
        <f>SUM(B35:B45)</f>
        <v>71.5</v>
      </c>
      <c r="D46" s="68">
        <f>SUM(D35:D45)</f>
        <v>67</v>
      </c>
      <c r="K46" s="68">
        <f>SUM(K35:K45)</f>
        <v>80</v>
      </c>
      <c r="M46" s="68">
        <f>SUM(M35:M45)</f>
        <v>86.5</v>
      </c>
    </row>
    <row r="47" spans="1:13" ht="15" thickBot="1">
      <c r="A47" s="53" t="s">
        <v>14</v>
      </c>
      <c r="C47" s="8" t="s">
        <v>14</v>
      </c>
      <c r="J47" s="53" t="s">
        <v>14</v>
      </c>
      <c r="L47" s="8" t="s">
        <v>14</v>
      </c>
    </row>
    <row r="48" spans="1:13">
      <c r="A48" s="1" t="s">
        <v>332</v>
      </c>
      <c r="B48" s="71">
        <v>7</v>
      </c>
      <c r="C48" s="1" t="s">
        <v>336</v>
      </c>
      <c r="D48" s="82">
        <v>5</v>
      </c>
      <c r="J48" s="1" t="s">
        <v>352</v>
      </c>
      <c r="K48" s="71">
        <v>6</v>
      </c>
      <c r="L48" s="1" t="s">
        <v>348</v>
      </c>
      <c r="M48" s="82">
        <v>6.5</v>
      </c>
    </row>
    <row r="49" spans="1:14">
      <c r="A49" s="50" t="s">
        <v>88</v>
      </c>
      <c r="B49" s="92">
        <v>7.5</v>
      </c>
      <c r="C49" s="2" t="s">
        <v>138</v>
      </c>
      <c r="D49" s="83" t="s">
        <v>363</v>
      </c>
      <c r="J49" s="2" t="s">
        <v>81</v>
      </c>
      <c r="K49" s="73">
        <v>7</v>
      </c>
      <c r="L49" s="2" t="s">
        <v>112</v>
      </c>
      <c r="M49" s="48">
        <v>5.5</v>
      </c>
    </row>
    <row r="50" spans="1:14">
      <c r="A50" s="2" t="s">
        <v>130</v>
      </c>
      <c r="B50" s="48">
        <v>5.5</v>
      </c>
      <c r="C50" s="2" t="s">
        <v>143</v>
      </c>
      <c r="D50" s="83" t="s">
        <v>363</v>
      </c>
      <c r="J50" s="2" t="s">
        <v>135</v>
      </c>
      <c r="K50" s="73" t="s">
        <v>363</v>
      </c>
      <c r="L50" s="2" t="s">
        <v>117</v>
      </c>
      <c r="M50" s="83">
        <v>5</v>
      </c>
    </row>
    <row r="51" spans="1:14">
      <c r="A51" s="2" t="s">
        <v>114</v>
      </c>
      <c r="B51" s="73" t="s">
        <v>363</v>
      </c>
      <c r="C51" s="2" t="s">
        <v>95</v>
      </c>
      <c r="D51" s="83">
        <v>6</v>
      </c>
      <c r="J51" s="2" t="s">
        <v>84</v>
      </c>
      <c r="K51" s="73">
        <v>5.5</v>
      </c>
      <c r="L51" s="2" t="s">
        <v>366</v>
      </c>
      <c r="M51" s="83"/>
    </row>
    <row r="52" spans="1:14">
      <c r="A52" s="50" t="s">
        <v>205</v>
      </c>
      <c r="B52" s="92">
        <v>6</v>
      </c>
      <c r="C52" s="2" t="s">
        <v>159</v>
      </c>
      <c r="D52" s="83" t="s">
        <v>363</v>
      </c>
      <c r="J52" s="2" t="s">
        <v>179</v>
      </c>
      <c r="K52" s="73">
        <v>11</v>
      </c>
      <c r="L52" s="2" t="s">
        <v>164</v>
      </c>
      <c r="M52" s="83">
        <v>6</v>
      </c>
    </row>
    <row r="53" spans="1:14">
      <c r="A53" s="2" t="s">
        <v>209</v>
      </c>
      <c r="B53" s="73">
        <v>5</v>
      </c>
      <c r="C53" s="2" t="s">
        <v>175</v>
      </c>
      <c r="D53" s="83">
        <v>6</v>
      </c>
      <c r="J53" s="2" t="s">
        <v>162</v>
      </c>
      <c r="K53" s="73">
        <v>10</v>
      </c>
      <c r="L53" s="2" t="s">
        <v>203</v>
      </c>
      <c r="M53" s="83">
        <v>6.5</v>
      </c>
    </row>
    <row r="54" spans="1:14">
      <c r="A54" s="2" t="s">
        <v>227</v>
      </c>
      <c r="B54" s="73">
        <v>6</v>
      </c>
      <c r="C54" s="2" t="s">
        <v>253</v>
      </c>
      <c r="D54" s="83">
        <v>6</v>
      </c>
      <c r="J54" s="2" t="s">
        <v>212</v>
      </c>
      <c r="K54" s="73">
        <v>6.5</v>
      </c>
      <c r="L54" s="2" t="s">
        <v>366</v>
      </c>
      <c r="M54" s="83"/>
    </row>
    <row r="55" spans="1:14">
      <c r="A55" s="2" t="s">
        <v>286</v>
      </c>
      <c r="B55" s="73">
        <v>13.5</v>
      </c>
      <c r="C55" s="2" t="s">
        <v>282</v>
      </c>
      <c r="D55" s="83" t="s">
        <v>363</v>
      </c>
      <c r="J55" s="2" t="s">
        <v>281</v>
      </c>
      <c r="K55" s="73" t="s">
        <v>363</v>
      </c>
      <c r="L55" s="2" t="s">
        <v>284</v>
      </c>
      <c r="M55" s="83" t="s">
        <v>363</v>
      </c>
    </row>
    <row r="56" spans="1:14">
      <c r="A56" s="44" t="s">
        <v>280</v>
      </c>
      <c r="B56" s="73">
        <v>9</v>
      </c>
      <c r="C56" s="44" t="s">
        <v>289</v>
      </c>
      <c r="D56" s="83">
        <v>6.5</v>
      </c>
      <c r="J56" s="44" t="s">
        <v>317</v>
      </c>
      <c r="K56" s="73" t="s">
        <v>363</v>
      </c>
      <c r="L56" s="44" t="s">
        <v>315</v>
      </c>
      <c r="M56" s="83" t="s">
        <v>363</v>
      </c>
    </row>
    <row r="57" spans="1:14" ht="15" thickBot="1">
      <c r="A57" s="3" t="s">
        <v>290</v>
      </c>
      <c r="B57" s="76" t="s">
        <v>363</v>
      </c>
      <c r="C57" s="3" t="s">
        <v>269</v>
      </c>
      <c r="D57" s="85" t="s">
        <v>363</v>
      </c>
      <c r="J57" s="3" t="s">
        <v>318</v>
      </c>
      <c r="K57" s="76" t="s">
        <v>363</v>
      </c>
      <c r="L57" s="3" t="s">
        <v>366</v>
      </c>
      <c r="M57" s="85"/>
    </row>
    <row r="58" spans="1:14">
      <c r="D58" s="6"/>
    </row>
    <row r="60" spans="1:14" ht="15" thickBot="1"/>
    <row r="61" spans="1:14" ht="21" thickBot="1">
      <c r="A61" s="212" t="s">
        <v>52</v>
      </c>
      <c r="B61" s="213"/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4"/>
    </row>
    <row r="62" spans="1:14" ht="15" thickBot="1"/>
    <row r="63" spans="1:14" ht="15" thickBot="1">
      <c r="A63" s="28" t="s">
        <v>338</v>
      </c>
      <c r="B63" s="67">
        <f>IF(B75&lt;66,0,IF(B75&lt;70,1,IF(B75&lt;74,2,IF(B75&lt;78,3,IF(B75&lt;82,4,IF(B75&lt;86,5,IF(B75&lt;90,6,IF(B75&lt;94,7,IF(B75&lt;98,8,IF(B75&lt;101,9,10))))))))))</f>
        <v>2</v>
      </c>
      <c r="C63" s="24"/>
      <c r="D63" s="23"/>
      <c r="E63" s="22"/>
      <c r="J63" s="28" t="s">
        <v>343</v>
      </c>
      <c r="K63" s="67">
        <f>IF(K75&lt;66,0,IF(K75&lt;70,1,IF(K75&lt;74,2,IF(K75&lt;78,3,IF(K75&lt;82,4,IF(K75&lt;86,5,IF(K75&lt;90,6,IF(K75&lt;94,7,IF(K75&lt;98,8,IF(K75&lt;101,9,10))))))))))</f>
        <v>4</v>
      </c>
      <c r="L63" s="24"/>
      <c r="M63" s="23"/>
      <c r="N63" s="23"/>
    </row>
    <row r="64" spans="1:14">
      <c r="A64" s="11" t="s">
        <v>351</v>
      </c>
      <c r="B64" s="82">
        <v>5</v>
      </c>
      <c r="C64" s="23"/>
      <c r="D64" s="23"/>
      <c r="E64" s="22"/>
      <c r="J64" s="11" t="s">
        <v>347</v>
      </c>
      <c r="K64" s="82">
        <v>5</v>
      </c>
      <c r="L64" s="23"/>
      <c r="M64" s="23"/>
      <c r="N64" s="23"/>
    </row>
    <row r="65" spans="1:17">
      <c r="A65" s="12" t="s">
        <v>69</v>
      </c>
      <c r="B65" s="83">
        <v>7.5</v>
      </c>
      <c r="C65" s="23"/>
      <c r="D65" s="23"/>
      <c r="E65" s="22"/>
      <c r="J65" s="12" t="s">
        <v>70</v>
      </c>
      <c r="K65" s="83">
        <v>9.5</v>
      </c>
      <c r="L65" s="23"/>
      <c r="M65" s="23"/>
      <c r="N65" s="23"/>
    </row>
    <row r="66" spans="1:17">
      <c r="A66" s="12" t="s">
        <v>78</v>
      </c>
      <c r="B66" s="83">
        <v>4.5</v>
      </c>
      <c r="C66" s="23"/>
      <c r="D66" s="23"/>
      <c r="E66" s="22"/>
      <c r="J66" s="12" t="s">
        <v>79</v>
      </c>
      <c r="K66" s="83">
        <v>7.5</v>
      </c>
      <c r="L66" s="23"/>
      <c r="M66" s="23"/>
      <c r="N66" s="23"/>
    </row>
    <row r="67" spans="1:17">
      <c r="A67" s="12" t="s">
        <v>76</v>
      </c>
      <c r="B67" s="83">
        <v>5.5</v>
      </c>
      <c r="C67" s="23"/>
      <c r="D67" s="38"/>
      <c r="E67" s="22"/>
      <c r="J67" s="12" t="s">
        <v>86</v>
      </c>
      <c r="K67" s="83">
        <v>6</v>
      </c>
      <c r="L67" s="23"/>
      <c r="M67" s="23"/>
      <c r="N67" s="23"/>
    </row>
    <row r="68" spans="1:17">
      <c r="A68" s="45" t="s">
        <v>137</v>
      </c>
      <c r="B68" s="84">
        <v>5</v>
      </c>
      <c r="C68" s="23"/>
      <c r="D68" s="23"/>
      <c r="E68" s="22"/>
      <c r="J68" s="12" t="s">
        <v>165</v>
      </c>
      <c r="K68" s="83">
        <v>7</v>
      </c>
      <c r="L68" s="23"/>
      <c r="M68" s="23"/>
      <c r="N68" s="23"/>
    </row>
    <row r="69" spans="1:17">
      <c r="A69" s="12" t="s">
        <v>177</v>
      </c>
      <c r="B69" s="48">
        <v>6</v>
      </c>
      <c r="C69" s="23"/>
      <c r="D69" s="23"/>
      <c r="E69" s="22"/>
      <c r="J69" s="12" t="s">
        <v>180</v>
      </c>
      <c r="K69" s="83">
        <v>13</v>
      </c>
      <c r="L69" s="23"/>
      <c r="M69" s="23"/>
      <c r="N69" s="23"/>
    </row>
    <row r="70" spans="1:17">
      <c r="A70" s="12" t="s">
        <v>178</v>
      </c>
      <c r="B70" s="83">
        <v>5</v>
      </c>
      <c r="C70" s="23"/>
      <c r="D70" s="23"/>
      <c r="E70" s="22"/>
      <c r="J70" s="12" t="s">
        <v>204</v>
      </c>
      <c r="K70" s="83">
        <v>6</v>
      </c>
      <c r="L70" s="23"/>
      <c r="M70" s="23"/>
      <c r="N70" s="23"/>
    </row>
    <row r="71" spans="1:17">
      <c r="A71" s="12" t="s">
        <v>210</v>
      </c>
      <c r="B71" s="83">
        <v>5.5</v>
      </c>
      <c r="C71" s="23"/>
      <c r="D71" s="38"/>
      <c r="E71" s="22"/>
      <c r="J71" s="12" t="s">
        <v>220</v>
      </c>
      <c r="K71" s="83">
        <v>5.5</v>
      </c>
      <c r="L71" s="23"/>
      <c r="M71" s="38"/>
      <c r="N71" s="23"/>
    </row>
    <row r="72" spans="1:17">
      <c r="A72" s="12" t="s">
        <v>261</v>
      </c>
      <c r="B72" s="83">
        <v>12</v>
      </c>
      <c r="C72" s="23"/>
      <c r="D72" s="23"/>
      <c r="E72" s="22"/>
      <c r="J72" s="12" t="s">
        <v>168</v>
      </c>
      <c r="K72" s="83">
        <v>5</v>
      </c>
      <c r="L72" s="23"/>
      <c r="M72" s="23"/>
      <c r="N72" s="23"/>
    </row>
    <row r="73" spans="1:17">
      <c r="A73" s="12" t="s">
        <v>275</v>
      </c>
      <c r="B73" s="83">
        <v>6.5</v>
      </c>
      <c r="C73" s="23"/>
      <c r="D73" s="23"/>
      <c r="E73" s="22"/>
      <c r="J73" s="12" t="s">
        <v>274</v>
      </c>
      <c r="K73" s="83">
        <v>9.5</v>
      </c>
      <c r="L73" s="23"/>
      <c r="M73" s="23"/>
      <c r="N73" s="23"/>
    </row>
    <row r="74" spans="1:17" ht="15" thickBot="1">
      <c r="A74" s="13" t="s">
        <v>264</v>
      </c>
      <c r="B74" s="85">
        <v>10</v>
      </c>
      <c r="C74" s="23"/>
      <c r="D74" s="23"/>
      <c r="E74" s="22"/>
      <c r="J74" s="13" t="s">
        <v>309</v>
      </c>
      <c r="K74" s="85">
        <v>6.5</v>
      </c>
      <c r="L74" s="23"/>
      <c r="M74" s="23"/>
      <c r="N74" s="23"/>
    </row>
    <row r="75" spans="1:17" ht="15" thickBot="1">
      <c r="B75" s="68">
        <f>SUM(B64:B74)</f>
        <v>72.5</v>
      </c>
      <c r="C75" s="23"/>
      <c r="D75" s="23"/>
      <c r="E75" s="22"/>
      <c r="K75" s="68">
        <f>SUM(K64:K74)</f>
        <v>80.5</v>
      </c>
      <c r="L75" s="23"/>
      <c r="M75" s="23"/>
      <c r="N75" s="23"/>
    </row>
    <row r="76" spans="1:17" ht="15" thickBot="1">
      <c r="A76" s="8" t="s">
        <v>14</v>
      </c>
      <c r="C76" s="24"/>
      <c r="D76" s="23"/>
      <c r="E76" s="22"/>
      <c r="J76" s="53" t="s">
        <v>14</v>
      </c>
      <c r="K76" s="1"/>
      <c r="L76" s="24"/>
      <c r="M76" s="23"/>
      <c r="N76" s="23"/>
    </row>
    <row r="77" spans="1:17">
      <c r="A77" s="1" t="s">
        <v>351</v>
      </c>
      <c r="B77" s="82">
        <v>5</v>
      </c>
      <c r="C77" s="23"/>
      <c r="D77" s="23"/>
      <c r="E77" s="22"/>
      <c r="J77" s="1" t="s">
        <v>347</v>
      </c>
      <c r="K77" s="82">
        <v>5</v>
      </c>
      <c r="L77" s="23"/>
      <c r="M77" s="23"/>
      <c r="N77" s="23"/>
    </row>
    <row r="78" spans="1:17">
      <c r="A78" s="50" t="s">
        <v>98</v>
      </c>
      <c r="B78" s="92">
        <v>5</v>
      </c>
      <c r="C78" s="23"/>
      <c r="D78" s="39"/>
      <c r="E78" s="22"/>
      <c r="J78" s="2" t="s">
        <v>105</v>
      </c>
      <c r="K78" s="83" t="s">
        <v>363</v>
      </c>
      <c r="L78" s="23"/>
      <c r="M78" s="23"/>
      <c r="N78" s="23"/>
    </row>
    <row r="79" spans="1:17">
      <c r="A79" s="2" t="s">
        <v>110</v>
      </c>
      <c r="B79" s="83">
        <v>6</v>
      </c>
      <c r="C79" s="40"/>
      <c r="D79" s="23"/>
      <c r="E79" s="22"/>
      <c r="J79" s="2" t="s">
        <v>103</v>
      </c>
      <c r="K79" s="83">
        <v>5</v>
      </c>
      <c r="L79" s="40"/>
      <c r="M79" s="23"/>
      <c r="N79" s="23"/>
      <c r="Q79" s="6"/>
    </row>
    <row r="80" spans="1:17">
      <c r="A80" s="2" t="s">
        <v>113</v>
      </c>
      <c r="B80" s="83">
        <v>4.5</v>
      </c>
      <c r="C80" s="40"/>
      <c r="D80" s="23"/>
      <c r="E80" s="22"/>
      <c r="J80" s="2" t="s">
        <v>366</v>
      </c>
      <c r="K80" s="83"/>
      <c r="L80" s="40"/>
      <c r="M80" s="23"/>
      <c r="N80" s="23"/>
      <c r="Q80" s="6"/>
    </row>
    <row r="81" spans="1:17">
      <c r="A81" s="2" t="s">
        <v>208</v>
      </c>
      <c r="B81" s="83">
        <v>9.5</v>
      </c>
      <c r="C81" s="23"/>
      <c r="D81" s="39"/>
      <c r="E81" s="22"/>
      <c r="J81" s="2" t="s">
        <v>215</v>
      </c>
      <c r="K81" s="83">
        <v>5.5</v>
      </c>
      <c r="L81" s="23"/>
      <c r="M81" s="39"/>
      <c r="N81" s="23"/>
      <c r="Q81" s="6"/>
    </row>
    <row r="82" spans="1:17">
      <c r="A82" s="2" t="s">
        <v>195</v>
      </c>
      <c r="B82" s="48">
        <v>8.5</v>
      </c>
      <c r="C82" s="23"/>
      <c r="D82" s="23"/>
      <c r="E82" s="22"/>
      <c r="J82" s="2" t="s">
        <v>211</v>
      </c>
      <c r="K82" s="83">
        <v>5</v>
      </c>
      <c r="L82" s="40"/>
      <c r="M82" s="23"/>
      <c r="N82" s="23"/>
      <c r="Q82" s="6"/>
    </row>
    <row r="83" spans="1:17">
      <c r="A83" s="2" t="s">
        <v>201</v>
      </c>
      <c r="B83" s="83">
        <v>7</v>
      </c>
      <c r="C83" s="23"/>
      <c r="D83" s="23"/>
      <c r="E83" s="22"/>
      <c r="J83" s="2" t="s">
        <v>239</v>
      </c>
      <c r="K83" s="83"/>
      <c r="L83" s="23"/>
      <c r="M83" s="23"/>
      <c r="N83" s="23"/>
      <c r="Q83" s="6"/>
    </row>
    <row r="84" spans="1:17">
      <c r="A84" s="2" t="s">
        <v>302</v>
      </c>
      <c r="B84" s="83" t="s">
        <v>363</v>
      </c>
      <c r="C84" s="40"/>
      <c r="D84" s="23"/>
      <c r="E84" s="22"/>
      <c r="J84" s="2" t="s">
        <v>313</v>
      </c>
      <c r="K84" s="83">
        <v>5.5</v>
      </c>
      <c r="L84" s="40"/>
      <c r="M84" s="23"/>
      <c r="N84" s="23"/>
      <c r="Q84" s="6"/>
    </row>
    <row r="85" spans="1:17">
      <c r="A85" s="44" t="s">
        <v>296</v>
      </c>
      <c r="B85" s="83">
        <v>23.5</v>
      </c>
      <c r="C85" s="23"/>
      <c r="D85" s="23"/>
      <c r="E85" s="22"/>
      <c r="J85" s="44" t="s">
        <v>299</v>
      </c>
      <c r="K85" s="83">
        <v>4.5</v>
      </c>
      <c r="L85" s="40"/>
      <c r="M85" s="23"/>
      <c r="N85" s="23"/>
      <c r="Q85" s="6"/>
    </row>
    <row r="86" spans="1:17" ht="15" thickBot="1">
      <c r="A86" s="3" t="s">
        <v>310</v>
      </c>
      <c r="B86" s="85">
        <v>5</v>
      </c>
      <c r="C86" s="40"/>
      <c r="D86" s="23"/>
      <c r="E86" s="22"/>
      <c r="J86" s="3" t="s">
        <v>260</v>
      </c>
      <c r="K86" s="85" t="s">
        <v>363</v>
      </c>
      <c r="L86" s="40"/>
      <c r="M86" s="23"/>
      <c r="N86" s="23"/>
      <c r="Q86" s="6"/>
    </row>
    <row r="87" spans="1:17">
      <c r="L87" s="23"/>
      <c r="M87" s="23"/>
      <c r="N87" s="23"/>
      <c r="Q87" s="6"/>
    </row>
    <row r="88" spans="1:17">
      <c r="L88" s="23"/>
      <c r="M88" s="23"/>
      <c r="N88" s="23"/>
      <c r="Q88" s="6"/>
    </row>
    <row r="89" spans="1:17">
      <c r="Q89" s="6"/>
    </row>
    <row r="90" spans="1:17" ht="20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Q90" s="6"/>
    </row>
    <row r="91" spans="1:17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Q91" s="6"/>
    </row>
    <row r="92" spans="1:17">
      <c r="A92" s="24"/>
      <c r="B92" s="23"/>
      <c r="C92" s="24"/>
      <c r="D92" s="23"/>
      <c r="E92" s="23"/>
      <c r="F92" s="23"/>
      <c r="G92" s="23"/>
      <c r="H92" s="23"/>
      <c r="I92" s="23"/>
      <c r="J92" s="24"/>
      <c r="K92" s="23"/>
      <c r="L92" s="24"/>
      <c r="M92" s="6"/>
    </row>
    <row r="93" spans="1:17">
      <c r="A93" s="32"/>
      <c r="B93" s="6"/>
      <c r="C93" s="32"/>
      <c r="D93" s="6"/>
      <c r="E93" s="6"/>
      <c r="F93" s="6"/>
      <c r="G93" s="6"/>
      <c r="H93" s="6"/>
      <c r="I93" s="6"/>
      <c r="J93" s="32"/>
      <c r="K93" s="6"/>
      <c r="L93" s="32"/>
      <c r="M93" s="6"/>
    </row>
    <row r="94" spans="1:17">
      <c r="A94" s="32"/>
      <c r="B94" s="33"/>
      <c r="C94" s="32"/>
      <c r="D94" s="6"/>
      <c r="E94" s="6"/>
      <c r="F94" s="6"/>
      <c r="G94" s="6"/>
      <c r="H94" s="6"/>
      <c r="I94" s="6"/>
      <c r="J94" s="32"/>
      <c r="K94" s="6"/>
      <c r="L94" s="32"/>
      <c r="M94" s="6"/>
    </row>
    <row r="95" spans="1:17">
      <c r="A95" s="32"/>
      <c r="B95" s="6"/>
      <c r="C95" s="32"/>
      <c r="D95" s="6"/>
      <c r="E95" s="6"/>
      <c r="F95" s="6"/>
      <c r="G95" s="6"/>
      <c r="H95" s="6"/>
      <c r="I95" s="6"/>
      <c r="J95" s="32"/>
      <c r="K95" s="6"/>
      <c r="L95" s="32"/>
      <c r="M95" s="6"/>
    </row>
    <row r="96" spans="1:17">
      <c r="A96" s="32"/>
      <c r="B96" s="6"/>
      <c r="C96" s="32"/>
      <c r="D96" s="33"/>
      <c r="E96" s="6"/>
      <c r="F96" s="6"/>
      <c r="G96" s="6"/>
      <c r="H96" s="6"/>
      <c r="I96" s="6"/>
      <c r="J96" s="32"/>
      <c r="K96" s="6"/>
      <c r="L96" s="32"/>
      <c r="M96" s="6"/>
    </row>
    <row r="97" spans="1:13">
      <c r="A97" s="32"/>
      <c r="B97" s="6"/>
      <c r="C97" s="32"/>
      <c r="D97" s="6"/>
      <c r="E97" s="6"/>
      <c r="F97" s="6"/>
      <c r="G97" s="6"/>
      <c r="H97" s="6"/>
      <c r="I97" s="6"/>
      <c r="J97" s="32"/>
      <c r="K97" s="6"/>
      <c r="L97" s="32"/>
      <c r="M97" s="6"/>
    </row>
    <row r="98" spans="1:13">
      <c r="A98" s="32"/>
      <c r="B98" s="6"/>
      <c r="C98" s="32"/>
      <c r="D98" s="6"/>
      <c r="E98" s="6"/>
      <c r="F98" s="6"/>
      <c r="G98" s="6"/>
      <c r="H98" s="6"/>
      <c r="I98" s="6"/>
      <c r="J98" s="32"/>
      <c r="K98" s="6"/>
      <c r="L98" s="32"/>
      <c r="M98" s="6"/>
    </row>
    <row r="99" spans="1:13">
      <c r="A99" s="32"/>
      <c r="B99" s="6"/>
      <c r="C99" s="32"/>
      <c r="D99" s="33"/>
      <c r="E99" s="6"/>
      <c r="F99" s="6"/>
      <c r="G99" s="6"/>
      <c r="H99" s="6"/>
      <c r="I99" s="6"/>
      <c r="J99" s="32"/>
      <c r="K99" s="6"/>
      <c r="L99" s="32"/>
      <c r="M99" s="6"/>
    </row>
    <row r="100" spans="1:13">
      <c r="A100" s="32"/>
      <c r="B100" s="6"/>
      <c r="C100" s="32"/>
      <c r="D100" s="6"/>
      <c r="E100" s="6"/>
      <c r="F100" s="6"/>
      <c r="G100" s="6"/>
      <c r="H100" s="6"/>
      <c r="I100" s="6"/>
      <c r="J100" s="32"/>
      <c r="K100" s="6"/>
      <c r="L100" s="32"/>
      <c r="M100" s="6"/>
    </row>
    <row r="101" spans="1:13">
      <c r="A101" s="32"/>
      <c r="B101" s="33"/>
      <c r="C101" s="32"/>
      <c r="D101" s="6"/>
      <c r="E101" s="6"/>
      <c r="F101" s="6"/>
      <c r="G101" s="6"/>
      <c r="H101" s="6"/>
      <c r="I101" s="6"/>
      <c r="J101" s="32"/>
      <c r="K101" s="6"/>
      <c r="L101" s="32"/>
      <c r="M101" s="6"/>
    </row>
    <row r="102" spans="1:13">
      <c r="A102" s="32"/>
      <c r="B102" s="6"/>
      <c r="C102" s="32"/>
      <c r="D102" s="6"/>
      <c r="E102" s="6"/>
      <c r="F102" s="6"/>
      <c r="G102" s="6"/>
      <c r="H102" s="6"/>
      <c r="I102" s="6"/>
      <c r="J102" s="32"/>
      <c r="K102" s="6"/>
      <c r="L102" s="32"/>
      <c r="M102" s="6"/>
    </row>
    <row r="103" spans="1:13">
      <c r="A103" s="32"/>
      <c r="B103" s="6"/>
      <c r="C103" s="32"/>
      <c r="D103" s="33"/>
      <c r="E103" s="6"/>
      <c r="F103" s="6"/>
      <c r="G103" s="6"/>
      <c r="H103" s="6"/>
      <c r="I103" s="6"/>
      <c r="J103" s="32"/>
      <c r="K103" s="6"/>
      <c r="L103" s="32"/>
      <c r="M103" s="6"/>
    </row>
    <row r="104" spans="1:13">
      <c r="A104" s="6"/>
      <c r="B104" s="34"/>
      <c r="C104" s="6"/>
      <c r="D104" s="34"/>
      <c r="E104" s="6"/>
      <c r="F104" s="6"/>
      <c r="G104" s="6"/>
      <c r="H104" s="6"/>
      <c r="I104" s="6"/>
      <c r="J104" s="6"/>
      <c r="K104" s="34"/>
      <c r="L104" s="6"/>
      <c r="M104" s="34"/>
    </row>
    <row r="105" spans="1:13">
      <c r="A105" s="35"/>
      <c r="B105" s="6"/>
      <c r="C105" s="35"/>
      <c r="D105" s="6"/>
      <c r="E105" s="6"/>
      <c r="F105" s="6"/>
      <c r="G105" s="6"/>
      <c r="H105" s="6"/>
      <c r="I105" s="6"/>
      <c r="J105" s="35"/>
      <c r="K105" s="6"/>
      <c r="L105" s="35"/>
      <c r="M105" s="6"/>
    </row>
    <row r="106" spans="1:1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>
      <c r="A107" s="32"/>
      <c r="B107" s="36"/>
      <c r="C107" s="32"/>
      <c r="D107" s="36"/>
      <c r="E107" s="6"/>
      <c r="F107" s="6"/>
      <c r="G107" s="6"/>
      <c r="H107" s="6"/>
      <c r="I107" s="6"/>
      <c r="J107" s="6"/>
      <c r="K107" s="6"/>
      <c r="L107" s="6"/>
      <c r="M107" s="6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37"/>
      <c r="K109" s="6"/>
      <c r="L109" s="37"/>
      <c r="M109" s="6"/>
    </row>
    <row r="110" spans="1:13">
      <c r="A110" s="6"/>
      <c r="B110" s="6"/>
      <c r="C110" s="32"/>
      <c r="D110" s="3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37"/>
      <c r="D111" s="6"/>
      <c r="E111" s="6"/>
      <c r="F111" s="6"/>
      <c r="G111" s="6"/>
      <c r="H111" s="6"/>
      <c r="I111" s="6"/>
      <c r="J111" s="37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37"/>
      <c r="K112" s="6"/>
      <c r="L112" s="6"/>
      <c r="M112" s="6"/>
    </row>
    <row r="113" spans="1:13">
      <c r="A113" s="32"/>
      <c r="B113" s="36"/>
      <c r="C113" s="37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37"/>
      <c r="B114" s="6"/>
      <c r="C114" s="32"/>
      <c r="D114" s="3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3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</sheetData>
  <sheetProtection password="DF91" sheet="1" objects="1" scenarios="1" selectLockedCells="1" selectUnlockedCells="1"/>
  <mergeCells count="4">
    <mergeCell ref="A3:M3"/>
    <mergeCell ref="A32:M32"/>
    <mergeCell ref="A61:M61"/>
    <mergeCell ref="A90:M90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4"/>
  <sheetViews>
    <sheetView workbookViewId="0">
      <selection activeCell="L19" sqref="L19:L28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122" t="s">
        <v>33</v>
      </c>
    </row>
    <row r="2" spans="1:13" ht="15" thickBot="1"/>
    <row r="3" spans="1:13" ht="22" thickTop="1" thickBot="1">
      <c r="A3" s="216" t="s">
        <v>5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</row>
    <row r="4" spans="1:13" ht="16" thickTop="1" thickBot="1"/>
    <row r="5" spans="1:13" ht="16" thickTop="1" thickBot="1">
      <c r="A5" s="123" t="s">
        <v>337</v>
      </c>
      <c r="B5" s="124">
        <f>IF(B17&lt;66,0,IF(B17&lt;70,1,IF(B17&lt;74,2,IF(B17&lt;78,3,IF(B17&lt;82,4,IF(B17&lt;86,5,IF(B17&lt;90,6,IF(B17&lt;94,7,IF(B17&lt;98,8,IF(B17&lt;101,9,10))))))))))</f>
        <v>0</v>
      </c>
      <c r="C5" s="123" t="s">
        <v>341</v>
      </c>
      <c r="D5" s="124">
        <f>IF(D17&lt;66,0,IF(D17&lt;70,1,IF(D17&lt;74,2,IF(D17&lt;78,3,IF(D17&lt;82,4,IF(D17&lt;86,5,IF(D17&lt;90,6,IF(D17&lt;94,7,IF(D17&lt;98,8,IF(D17&lt;101,9,10))))))))))</f>
        <v>3</v>
      </c>
      <c r="J5" s="123" t="s">
        <v>338</v>
      </c>
      <c r="K5" s="124">
        <f>IF(K17&lt;66,0,IF(K17&lt;70,1,IF(K17&lt;74,2,IF(K17&lt;78,3,IF(K17&lt;82,4,IF(K17&lt;86,5,IF(K17&lt;90,6,IF(K17&lt;94,7,IF(K17&lt;98,8,IF(K17&lt;101,9,10))))))))))</f>
        <v>5</v>
      </c>
      <c r="L5" s="123" t="s">
        <v>340</v>
      </c>
      <c r="M5" s="124">
        <f>IF(M17&lt;66,0,IF(M17&lt;70,1,IF(M17&lt;74,2,IF(M17&lt;78,3,IF(M17&lt;82,4,IF(M17&lt;86,5,IF(M17&lt;90,6,IF(M17&lt;94,7,IF(M17&lt;98,8,IF(M17&lt;101,9,10))))))))))</f>
        <v>0</v>
      </c>
    </row>
    <row r="6" spans="1:13" ht="15" thickTop="1">
      <c r="A6" s="125" t="s">
        <v>350</v>
      </c>
      <c r="B6" s="126">
        <v>5.5</v>
      </c>
      <c r="C6" s="125" t="s">
        <v>334</v>
      </c>
      <c r="D6" s="126">
        <v>6.5</v>
      </c>
      <c r="J6" s="125" t="s">
        <v>351</v>
      </c>
      <c r="K6" s="126">
        <v>6</v>
      </c>
      <c r="L6" s="125" t="s">
        <v>333</v>
      </c>
      <c r="M6" s="126">
        <v>6</v>
      </c>
    </row>
    <row r="7" spans="1:13">
      <c r="A7" s="127" t="s">
        <v>68</v>
      </c>
      <c r="B7" s="129">
        <v>6</v>
      </c>
      <c r="C7" s="127" t="s">
        <v>67</v>
      </c>
      <c r="D7" s="129">
        <v>6.5</v>
      </c>
      <c r="J7" s="127" t="s">
        <v>69</v>
      </c>
      <c r="K7" s="129">
        <v>8.5</v>
      </c>
      <c r="L7" s="127" t="s">
        <v>87</v>
      </c>
      <c r="M7" s="129">
        <v>5.5</v>
      </c>
    </row>
    <row r="8" spans="1:13">
      <c r="A8" s="127" t="s">
        <v>94</v>
      </c>
      <c r="B8" s="129">
        <v>7.5</v>
      </c>
      <c r="C8" s="153" t="s">
        <v>111</v>
      </c>
      <c r="D8" s="157">
        <v>5</v>
      </c>
      <c r="J8" s="127" t="s">
        <v>78</v>
      </c>
      <c r="K8" s="129">
        <v>6</v>
      </c>
      <c r="L8" s="127" t="s">
        <v>121</v>
      </c>
      <c r="M8" s="129">
        <v>10</v>
      </c>
    </row>
    <row r="9" spans="1:13">
      <c r="A9" s="127" t="s">
        <v>97</v>
      </c>
      <c r="B9" s="129">
        <v>7</v>
      </c>
      <c r="C9" s="127" t="s">
        <v>145</v>
      </c>
      <c r="D9" s="129">
        <v>6</v>
      </c>
      <c r="J9" s="127" t="s">
        <v>110</v>
      </c>
      <c r="K9" s="129">
        <v>7.5</v>
      </c>
      <c r="L9" s="127" t="s">
        <v>133</v>
      </c>
      <c r="M9" s="130">
        <v>6</v>
      </c>
    </row>
    <row r="10" spans="1:13">
      <c r="A10" s="153" t="s">
        <v>160</v>
      </c>
      <c r="B10" s="154">
        <v>5.5</v>
      </c>
      <c r="C10" s="127" t="s">
        <v>182</v>
      </c>
      <c r="D10" s="129">
        <v>6</v>
      </c>
      <c r="J10" s="127" t="s">
        <v>177</v>
      </c>
      <c r="K10" s="129">
        <v>6</v>
      </c>
      <c r="L10" s="127" t="s">
        <v>181</v>
      </c>
      <c r="M10" s="129">
        <v>6.5</v>
      </c>
    </row>
    <row r="11" spans="1:13">
      <c r="A11" s="127" t="s">
        <v>167</v>
      </c>
      <c r="B11" s="129">
        <v>6</v>
      </c>
      <c r="C11" s="127" t="s">
        <v>199</v>
      </c>
      <c r="D11" s="129">
        <v>5.5</v>
      </c>
      <c r="J11" s="127" t="s">
        <v>189</v>
      </c>
      <c r="K11" s="129">
        <v>9.5</v>
      </c>
      <c r="L11" s="127" t="s">
        <v>206</v>
      </c>
      <c r="M11" s="129">
        <v>6</v>
      </c>
    </row>
    <row r="12" spans="1:13">
      <c r="A12" s="127" t="s">
        <v>186</v>
      </c>
      <c r="B12" s="129">
        <v>5.5</v>
      </c>
      <c r="C12" s="127" t="s">
        <v>202</v>
      </c>
      <c r="D12" s="129">
        <v>6</v>
      </c>
      <c r="J12" s="127" t="s">
        <v>195</v>
      </c>
      <c r="K12" s="129">
        <v>10.5</v>
      </c>
      <c r="L12" s="127" t="s">
        <v>228</v>
      </c>
      <c r="M12" s="129">
        <v>7</v>
      </c>
    </row>
    <row r="13" spans="1:13">
      <c r="A13" s="127" t="s">
        <v>183</v>
      </c>
      <c r="B13" s="128">
        <v>4.5</v>
      </c>
      <c r="C13" s="127" t="s">
        <v>232</v>
      </c>
      <c r="D13" s="129">
        <v>5</v>
      </c>
      <c r="J13" s="153" t="s">
        <v>208</v>
      </c>
      <c r="K13" s="157">
        <v>5.5</v>
      </c>
      <c r="L13" s="127" t="s">
        <v>229</v>
      </c>
      <c r="M13" s="129">
        <v>7</v>
      </c>
    </row>
    <row r="14" spans="1:13">
      <c r="A14" s="127" t="s">
        <v>369</v>
      </c>
      <c r="B14" s="129">
        <v>5.5</v>
      </c>
      <c r="C14" s="153" t="s">
        <v>265</v>
      </c>
      <c r="D14" s="157">
        <v>13.5</v>
      </c>
      <c r="J14" s="127" t="s">
        <v>261</v>
      </c>
      <c r="K14" s="129">
        <v>8</v>
      </c>
      <c r="L14" s="127" t="s">
        <v>262</v>
      </c>
      <c r="M14" s="129">
        <v>6</v>
      </c>
    </row>
    <row r="15" spans="1:13">
      <c r="A15" s="127" t="s">
        <v>277</v>
      </c>
      <c r="B15" s="129">
        <v>5</v>
      </c>
      <c r="C15" s="127" t="s">
        <v>268</v>
      </c>
      <c r="D15" s="129">
        <v>10</v>
      </c>
      <c r="J15" s="127" t="s">
        <v>275</v>
      </c>
      <c r="K15" s="129">
        <v>9.5</v>
      </c>
      <c r="L15" s="153" t="s">
        <v>279</v>
      </c>
      <c r="M15" s="157"/>
    </row>
    <row r="16" spans="1:13" ht="15" thickBot="1">
      <c r="A16" s="131" t="s">
        <v>304</v>
      </c>
      <c r="B16" s="132">
        <v>5.5</v>
      </c>
      <c r="C16" s="131" t="s">
        <v>287</v>
      </c>
      <c r="D16" s="132">
        <v>6</v>
      </c>
      <c r="J16" s="131" t="s">
        <v>264</v>
      </c>
      <c r="K16" s="132">
        <v>6</v>
      </c>
      <c r="L16" s="159" t="s">
        <v>306</v>
      </c>
      <c r="M16" s="160"/>
    </row>
    <row r="17" spans="1:13" ht="16" thickTop="1" thickBot="1">
      <c r="B17" s="133">
        <f>SUM(B6:B16)</f>
        <v>63.5</v>
      </c>
      <c r="D17" s="133">
        <f>SUM(D6:D16)</f>
        <v>76</v>
      </c>
      <c r="K17" s="133">
        <f>SUM(K6:K16)</f>
        <v>83</v>
      </c>
      <c r="M17" s="134">
        <f>SUM(M6:M16)</f>
        <v>60</v>
      </c>
    </row>
    <row r="18" spans="1:13" ht="16" thickTop="1" thickBot="1">
      <c r="A18" s="135" t="s">
        <v>14</v>
      </c>
      <c r="C18" s="135" t="s">
        <v>14</v>
      </c>
      <c r="J18" s="135" t="s">
        <v>14</v>
      </c>
      <c r="L18" s="135" t="s">
        <v>14</v>
      </c>
    </row>
    <row r="19" spans="1:13" ht="15" thickTop="1">
      <c r="A19" s="136" t="s">
        <v>350</v>
      </c>
      <c r="B19" s="137">
        <v>5.5</v>
      </c>
      <c r="C19" s="136" t="s">
        <v>334</v>
      </c>
      <c r="D19" s="136">
        <v>6.5</v>
      </c>
      <c r="J19" s="136" t="s">
        <v>351</v>
      </c>
      <c r="K19" s="137">
        <v>6</v>
      </c>
      <c r="L19" s="136" t="s">
        <v>333</v>
      </c>
      <c r="M19" s="136">
        <v>6</v>
      </c>
    </row>
    <row r="20" spans="1:13">
      <c r="A20" s="138" t="s">
        <v>80</v>
      </c>
      <c r="B20" s="138"/>
      <c r="C20" s="155" t="s">
        <v>134</v>
      </c>
      <c r="D20" s="155">
        <v>5</v>
      </c>
      <c r="J20" s="138" t="s">
        <v>76</v>
      </c>
      <c r="K20" s="139">
        <v>5</v>
      </c>
      <c r="L20" s="138" t="s">
        <v>147</v>
      </c>
      <c r="M20" s="138">
        <v>7</v>
      </c>
    </row>
    <row r="21" spans="1:13">
      <c r="A21" s="138" t="s">
        <v>144</v>
      </c>
      <c r="B21" s="139">
        <v>5</v>
      </c>
      <c r="C21" s="138" t="s">
        <v>153</v>
      </c>
      <c r="D21" s="138">
        <v>5.5</v>
      </c>
      <c r="J21" s="138" t="s">
        <v>89</v>
      </c>
      <c r="K21" s="139">
        <v>6</v>
      </c>
      <c r="L21" s="138" t="s">
        <v>102</v>
      </c>
      <c r="M21" s="138"/>
    </row>
    <row r="22" spans="1:13">
      <c r="A22" s="138" t="s">
        <v>124</v>
      </c>
      <c r="B22" s="139">
        <v>5</v>
      </c>
      <c r="C22" s="138" t="s">
        <v>122</v>
      </c>
      <c r="D22" s="138"/>
      <c r="J22" s="138" t="s">
        <v>98</v>
      </c>
      <c r="K22" s="139">
        <v>6.5</v>
      </c>
      <c r="L22" s="138" t="s">
        <v>119</v>
      </c>
      <c r="M22" s="138">
        <v>5.5</v>
      </c>
    </row>
    <row r="23" spans="1:13">
      <c r="A23" s="138" t="s">
        <v>216</v>
      </c>
      <c r="B23" s="139"/>
      <c r="C23" s="138" t="s">
        <v>196</v>
      </c>
      <c r="D23" s="138">
        <v>5.5</v>
      </c>
      <c r="J23" s="155" t="s">
        <v>201</v>
      </c>
      <c r="K23" s="156">
        <v>5.5</v>
      </c>
      <c r="L23" s="138" t="s">
        <v>368</v>
      </c>
      <c r="M23" s="138"/>
    </row>
    <row r="24" spans="1:13">
      <c r="A24" s="155" t="s">
        <v>233</v>
      </c>
      <c r="B24" s="156">
        <v>5.5</v>
      </c>
      <c r="C24" s="138" t="s">
        <v>222</v>
      </c>
      <c r="D24" s="138">
        <v>6</v>
      </c>
      <c r="J24" s="138" t="s">
        <v>178</v>
      </c>
      <c r="K24" s="139">
        <v>7.5</v>
      </c>
      <c r="L24" s="138" t="s">
        <v>213</v>
      </c>
      <c r="M24" s="138">
        <v>6</v>
      </c>
    </row>
    <row r="25" spans="1:13">
      <c r="A25" s="138" t="s">
        <v>191</v>
      </c>
      <c r="B25" s="139">
        <v>5</v>
      </c>
      <c r="C25" s="138" t="s">
        <v>217</v>
      </c>
      <c r="D25" s="138"/>
      <c r="J25" s="138" t="s">
        <v>367</v>
      </c>
      <c r="K25" s="139">
        <v>5.5</v>
      </c>
      <c r="L25" s="138" t="s">
        <v>236</v>
      </c>
      <c r="M25" s="138">
        <v>5.5</v>
      </c>
    </row>
    <row r="26" spans="1:13">
      <c r="A26" s="138" t="s">
        <v>266</v>
      </c>
      <c r="B26" s="139">
        <v>5.5</v>
      </c>
      <c r="C26" s="155" t="s">
        <v>311</v>
      </c>
      <c r="D26" s="155">
        <v>13.5</v>
      </c>
      <c r="J26" s="138" t="s">
        <v>296</v>
      </c>
      <c r="K26" s="138">
        <v>17.5</v>
      </c>
      <c r="L26" s="138" t="s">
        <v>276</v>
      </c>
      <c r="M26" s="138" t="s">
        <v>363</v>
      </c>
    </row>
    <row r="27" spans="1:13">
      <c r="A27" s="138" t="s">
        <v>272</v>
      </c>
      <c r="B27" s="139"/>
      <c r="C27" s="138" t="s">
        <v>303</v>
      </c>
      <c r="D27" s="138"/>
      <c r="J27" s="138" t="s">
        <v>310</v>
      </c>
      <c r="K27" s="138"/>
      <c r="L27" s="138" t="s">
        <v>292</v>
      </c>
      <c r="M27" s="138" t="s">
        <v>363</v>
      </c>
    </row>
    <row r="28" spans="1:13" ht="15" thickBot="1">
      <c r="A28" s="140" t="s">
        <v>297</v>
      </c>
      <c r="B28" s="140">
        <v>5.5</v>
      </c>
      <c r="C28" s="140" t="s">
        <v>294</v>
      </c>
      <c r="D28" s="140">
        <v>13.5</v>
      </c>
      <c r="J28" s="140" t="s">
        <v>302</v>
      </c>
      <c r="K28" s="141"/>
      <c r="L28" s="140" t="s">
        <v>285</v>
      </c>
      <c r="M28" s="140" t="s">
        <v>363</v>
      </c>
    </row>
    <row r="29" spans="1:13" ht="15" thickTop="1"/>
    <row r="31" spans="1:13" ht="15" thickBot="1"/>
    <row r="32" spans="1:13" ht="22" thickTop="1" thickBot="1">
      <c r="A32" s="216" t="s">
        <v>13</v>
      </c>
      <c r="B32" s="216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3" ht="16" thickTop="1" thickBot="1"/>
    <row r="34" spans="1:13" ht="16" thickTop="1" thickBot="1">
      <c r="A34" s="123" t="s">
        <v>342</v>
      </c>
      <c r="B34" s="124">
        <f>IF(B46&lt;66,0,IF(B46&lt;70,1,IF(B46&lt;74,2,IF(B46&lt;78,3,IF(B46&lt;82,4,IF(B46&lt;86,5,IF(B46&lt;90,6,IF(B46&lt;94,7,IF(B46&lt;98,8,IF(B46&lt;101,9,10))))))))))</f>
        <v>0</v>
      </c>
      <c r="C34" s="123" t="s">
        <v>365</v>
      </c>
      <c r="D34" s="124">
        <f>IF(D46&lt;66,0,IF(D46&lt;70,1,IF(D46&lt;74,2,IF(D46&lt;78,3,IF(D46&lt;82,4,IF(D46&lt;86,5,IF(D46&lt;90,6,IF(D46&lt;94,7,IF(D46&lt;98,8,IF(D46&lt;101,9,10))))))))))</f>
        <v>4</v>
      </c>
      <c r="J34" s="123" t="s">
        <v>343</v>
      </c>
      <c r="K34" s="124">
        <f>IF(K46&lt;66,0,IF(K46&lt;70,1,IF(K46&lt;74,2,IF(K46&lt;78,3,IF(K46&lt;82,4,IF(K46&lt;86,5,IF(K46&lt;90,6,IF(K46&lt;94,7,IF(K46&lt;98,8,IF(K46&lt;101,9,10))))))))))</f>
        <v>1</v>
      </c>
      <c r="L34" s="123" t="s">
        <v>345</v>
      </c>
      <c r="M34" s="124">
        <f>IF(M46&lt;66,0,IF(M46&lt;70,1,IF(M46&lt;74,2,IF(M46&lt;78,3,IF(M46&lt;82,4,IF(M46&lt;86,5,IF(M46&lt;90,6,IF(M46&lt;94,7,IF(M46&lt;98,8,IF(M46&lt;101,9,10))))))))))</f>
        <v>2</v>
      </c>
    </row>
    <row r="35" spans="1:13" ht="15" thickTop="1">
      <c r="A35" s="125" t="s">
        <v>332</v>
      </c>
      <c r="B35" s="126">
        <v>5.5</v>
      </c>
      <c r="C35" s="125" t="s">
        <v>348</v>
      </c>
      <c r="D35" s="126">
        <v>6</v>
      </c>
      <c r="J35" s="125" t="s">
        <v>347</v>
      </c>
      <c r="K35" s="126">
        <v>4</v>
      </c>
      <c r="L35" s="125" t="s">
        <v>336</v>
      </c>
      <c r="M35" s="126">
        <v>6.5</v>
      </c>
    </row>
    <row r="36" spans="1:13">
      <c r="A36" s="153" t="s">
        <v>92</v>
      </c>
      <c r="B36" s="157">
        <v>5</v>
      </c>
      <c r="C36" s="127" t="s">
        <v>107</v>
      </c>
      <c r="D36" s="129">
        <v>5.5</v>
      </c>
      <c r="J36" s="127" t="s">
        <v>70</v>
      </c>
      <c r="K36" s="129">
        <v>6</v>
      </c>
      <c r="L36" s="127" t="s">
        <v>82</v>
      </c>
      <c r="M36" s="129">
        <v>5.5</v>
      </c>
    </row>
    <row r="37" spans="1:13">
      <c r="A37" s="153" t="s">
        <v>88</v>
      </c>
      <c r="B37" s="154">
        <v>6</v>
      </c>
      <c r="C37" s="127" t="s">
        <v>90</v>
      </c>
      <c r="D37" s="129">
        <v>7.5</v>
      </c>
      <c r="J37" s="127" t="s">
        <v>79</v>
      </c>
      <c r="K37" s="129">
        <v>7.5</v>
      </c>
      <c r="L37" s="127" t="s">
        <v>104</v>
      </c>
      <c r="M37" s="128">
        <v>7.5</v>
      </c>
    </row>
    <row r="38" spans="1:13">
      <c r="A38" s="127" t="s">
        <v>154</v>
      </c>
      <c r="B38" s="128">
        <v>4.5</v>
      </c>
      <c r="C38" s="127" t="s">
        <v>77</v>
      </c>
      <c r="D38" s="130">
        <v>5</v>
      </c>
      <c r="I38" s="22"/>
      <c r="J38" s="127" t="s">
        <v>123</v>
      </c>
      <c r="K38" s="129">
        <v>5.5</v>
      </c>
      <c r="L38" s="127" t="s">
        <v>109</v>
      </c>
      <c r="M38" s="128">
        <v>6</v>
      </c>
    </row>
    <row r="39" spans="1:13">
      <c r="A39" s="127" t="s">
        <v>187</v>
      </c>
      <c r="B39" s="129">
        <v>5.5</v>
      </c>
      <c r="C39" s="127" t="s">
        <v>140</v>
      </c>
      <c r="D39" s="129">
        <v>6.5</v>
      </c>
      <c r="J39" s="127" t="s">
        <v>180</v>
      </c>
      <c r="K39" s="129">
        <v>9.5</v>
      </c>
      <c r="L39" s="127" t="s">
        <v>171</v>
      </c>
      <c r="M39" s="129">
        <v>6</v>
      </c>
    </row>
    <row r="40" spans="1:13">
      <c r="A40" s="127" t="s">
        <v>221</v>
      </c>
      <c r="B40" s="129">
        <v>6</v>
      </c>
      <c r="C40" s="127" t="s">
        <v>161</v>
      </c>
      <c r="D40" s="129">
        <v>4</v>
      </c>
      <c r="J40" s="127" t="s">
        <v>220</v>
      </c>
      <c r="K40" s="129">
        <v>6</v>
      </c>
      <c r="L40" s="127" t="s">
        <v>184</v>
      </c>
      <c r="M40" s="128">
        <v>7.5</v>
      </c>
    </row>
    <row r="41" spans="1:13">
      <c r="A41" s="153" t="s">
        <v>209</v>
      </c>
      <c r="B41" s="157">
        <v>4.5</v>
      </c>
      <c r="C41" s="127" t="s">
        <v>163</v>
      </c>
      <c r="D41" s="129">
        <v>7</v>
      </c>
      <c r="J41" s="127" t="s">
        <v>168</v>
      </c>
      <c r="K41" s="129">
        <v>2</v>
      </c>
      <c r="L41" s="127" t="s">
        <v>185</v>
      </c>
      <c r="M41" s="129">
        <v>10</v>
      </c>
    </row>
    <row r="42" spans="1:13">
      <c r="A42" s="127" t="s">
        <v>242</v>
      </c>
      <c r="B42" s="129">
        <v>5</v>
      </c>
      <c r="C42" s="127" t="s">
        <v>194</v>
      </c>
      <c r="D42" s="129">
        <v>6.5</v>
      </c>
      <c r="J42" s="127" t="s">
        <v>215</v>
      </c>
      <c r="K42" s="129">
        <v>7</v>
      </c>
      <c r="L42" s="127" t="s">
        <v>214</v>
      </c>
      <c r="M42" s="129">
        <v>6</v>
      </c>
    </row>
    <row r="43" spans="1:13">
      <c r="A43" s="127" t="s">
        <v>286</v>
      </c>
      <c r="B43" s="129">
        <v>7</v>
      </c>
      <c r="C43" s="127" t="s">
        <v>203</v>
      </c>
      <c r="D43" s="129">
        <v>9.5</v>
      </c>
      <c r="J43" s="127" t="s">
        <v>274</v>
      </c>
      <c r="K43" s="130">
        <v>5.5</v>
      </c>
      <c r="L43" s="127" t="s">
        <v>273</v>
      </c>
      <c r="M43" s="129">
        <v>5.5</v>
      </c>
    </row>
    <row r="44" spans="1:13">
      <c r="A44" s="127" t="s">
        <v>267</v>
      </c>
      <c r="B44" s="129">
        <v>9.5</v>
      </c>
      <c r="C44" s="127" t="s">
        <v>259</v>
      </c>
      <c r="D44" s="129">
        <v>13.5</v>
      </c>
      <c r="J44" s="127" t="s">
        <v>299</v>
      </c>
      <c r="K44" s="128">
        <v>9</v>
      </c>
      <c r="L44" s="127" t="s">
        <v>269</v>
      </c>
      <c r="M44" s="130">
        <v>6</v>
      </c>
    </row>
    <row r="45" spans="1:13" ht="15" thickBot="1">
      <c r="A45" s="131" t="s">
        <v>288</v>
      </c>
      <c r="B45" s="130">
        <v>5.5</v>
      </c>
      <c r="C45" s="131" t="s">
        <v>284</v>
      </c>
      <c r="D45" s="132">
        <v>7</v>
      </c>
      <c r="J45" s="131" t="s">
        <v>309</v>
      </c>
      <c r="K45" s="130">
        <v>5.5</v>
      </c>
      <c r="L45" s="131" t="s">
        <v>289</v>
      </c>
      <c r="M45" s="130">
        <v>6</v>
      </c>
    </row>
    <row r="46" spans="1:13" ht="16" thickTop="1" thickBot="1">
      <c r="B46" s="133">
        <f>SUM(B35:B45)</f>
        <v>64</v>
      </c>
      <c r="D46" s="133">
        <f>SUM(D35:D45)</f>
        <v>78</v>
      </c>
      <c r="K46" s="133">
        <f>SUM(K35:K45)</f>
        <v>67.5</v>
      </c>
      <c r="M46" s="133">
        <f>SUM(M35:M45)</f>
        <v>72.5</v>
      </c>
    </row>
    <row r="47" spans="1:13" ht="16" thickTop="1" thickBot="1">
      <c r="A47" s="135" t="s">
        <v>14</v>
      </c>
      <c r="C47" s="135" t="s">
        <v>14</v>
      </c>
      <c r="J47" s="135" t="s">
        <v>14</v>
      </c>
      <c r="L47" s="135" t="s">
        <v>14</v>
      </c>
    </row>
    <row r="48" spans="1:13" ht="15" thickTop="1">
      <c r="A48" s="136" t="s">
        <v>332</v>
      </c>
      <c r="B48" s="137">
        <v>5.5</v>
      </c>
      <c r="C48" s="136" t="s">
        <v>348</v>
      </c>
      <c r="D48" s="136">
        <v>6</v>
      </c>
      <c r="J48" s="136" t="s">
        <v>347</v>
      </c>
      <c r="K48" s="137">
        <v>4</v>
      </c>
      <c r="L48" s="136" t="s">
        <v>336</v>
      </c>
      <c r="M48" s="136">
        <v>6.5</v>
      </c>
    </row>
    <row r="49" spans="1:14">
      <c r="A49" s="155" t="s">
        <v>72</v>
      </c>
      <c r="B49" s="156">
        <v>5</v>
      </c>
      <c r="C49" s="138" t="s">
        <v>112</v>
      </c>
      <c r="D49" s="138">
        <v>6</v>
      </c>
      <c r="J49" s="138" t="s">
        <v>86</v>
      </c>
      <c r="K49" s="139"/>
      <c r="L49" s="138" t="s">
        <v>143</v>
      </c>
      <c r="M49" s="138"/>
    </row>
    <row r="50" spans="1:14">
      <c r="A50" s="138" t="s">
        <v>136</v>
      </c>
      <c r="B50" s="138"/>
      <c r="C50" s="138" t="s">
        <v>101</v>
      </c>
      <c r="D50" s="138">
        <v>5.5</v>
      </c>
      <c r="J50" s="138" t="s">
        <v>105</v>
      </c>
      <c r="K50" s="139"/>
      <c r="L50" s="138" t="s">
        <v>95</v>
      </c>
      <c r="M50" s="138">
        <v>6</v>
      </c>
    </row>
    <row r="51" spans="1:14">
      <c r="A51" s="155" t="s">
        <v>158</v>
      </c>
      <c r="B51" s="156">
        <v>6</v>
      </c>
      <c r="C51" s="138" t="s">
        <v>117</v>
      </c>
      <c r="D51" s="138">
        <v>6.5</v>
      </c>
      <c r="J51" s="138" t="s">
        <v>103</v>
      </c>
      <c r="K51" s="139">
        <v>5.5</v>
      </c>
      <c r="L51" s="138" t="s">
        <v>138</v>
      </c>
      <c r="M51" s="138"/>
    </row>
    <row r="52" spans="1:14">
      <c r="A52" s="138" t="s">
        <v>200</v>
      </c>
      <c r="B52" s="139"/>
      <c r="C52" s="138" t="s">
        <v>240</v>
      </c>
      <c r="D52" s="138"/>
      <c r="J52" s="138" t="s">
        <v>165</v>
      </c>
      <c r="K52" s="139">
        <v>5.5</v>
      </c>
      <c r="L52" s="138" t="s">
        <v>253</v>
      </c>
      <c r="M52" s="138">
        <v>10.5</v>
      </c>
    </row>
    <row r="53" spans="1:14">
      <c r="A53" s="155" t="s">
        <v>227</v>
      </c>
      <c r="B53" s="156">
        <v>4.5</v>
      </c>
      <c r="C53" s="138" t="s">
        <v>225</v>
      </c>
      <c r="D53" s="138">
        <v>12</v>
      </c>
      <c r="J53" s="138" t="s">
        <v>204</v>
      </c>
      <c r="K53" s="139">
        <v>6</v>
      </c>
      <c r="L53" s="138" t="s">
        <v>188</v>
      </c>
      <c r="M53" s="138">
        <v>5.5</v>
      </c>
    </row>
    <row r="54" spans="1:14">
      <c r="A54" s="138" t="s">
        <v>205</v>
      </c>
      <c r="B54" s="139"/>
      <c r="C54" s="138"/>
      <c r="D54" s="138"/>
      <c r="J54" s="138" t="s">
        <v>211</v>
      </c>
      <c r="K54" s="139">
        <v>6.5</v>
      </c>
      <c r="L54" s="138" t="s">
        <v>175</v>
      </c>
      <c r="M54" s="138">
        <v>6</v>
      </c>
    </row>
    <row r="55" spans="1:14">
      <c r="A55" s="138" t="s">
        <v>278</v>
      </c>
      <c r="B55" s="139">
        <v>6.5</v>
      </c>
      <c r="C55" s="138" t="s">
        <v>312</v>
      </c>
      <c r="D55" s="138">
        <v>5.5</v>
      </c>
      <c r="J55" s="138" t="s">
        <v>239</v>
      </c>
      <c r="K55" s="139">
        <v>6.5</v>
      </c>
      <c r="L55" s="138" t="s">
        <v>298</v>
      </c>
      <c r="M55" s="138">
        <v>7.5</v>
      </c>
    </row>
    <row r="56" spans="1:14">
      <c r="A56" s="138" t="s">
        <v>290</v>
      </c>
      <c r="B56" s="139">
        <v>5.5</v>
      </c>
      <c r="C56" s="138" t="s">
        <v>324</v>
      </c>
      <c r="D56" s="138"/>
      <c r="J56" s="138" t="s">
        <v>271</v>
      </c>
      <c r="K56" s="139"/>
      <c r="L56" s="138" t="s">
        <v>282</v>
      </c>
      <c r="M56" s="138">
        <v>4.5</v>
      </c>
    </row>
    <row r="57" spans="1:14" ht="15" thickBot="1">
      <c r="A57" s="140" t="s">
        <v>280</v>
      </c>
      <c r="B57" s="141">
        <v>5.5</v>
      </c>
      <c r="C57" s="140"/>
      <c r="D57" s="140"/>
      <c r="J57" s="140" t="s">
        <v>313</v>
      </c>
      <c r="K57" s="141"/>
      <c r="L57" s="140" t="s">
        <v>319</v>
      </c>
      <c r="M57" s="140">
        <v>5.5</v>
      </c>
    </row>
    <row r="58" spans="1:14" ht="15" thickTop="1">
      <c r="D58" s="6"/>
    </row>
    <row r="60" spans="1:14" ht="15" thickBot="1"/>
    <row r="61" spans="1:14" ht="22" thickTop="1" thickBot="1">
      <c r="A61" s="216" t="s">
        <v>52</v>
      </c>
      <c r="B61" s="216"/>
      <c r="C61" s="216"/>
      <c r="D61" s="216"/>
      <c r="E61" s="216"/>
      <c r="F61" s="216"/>
      <c r="G61" s="216"/>
      <c r="H61" s="216"/>
      <c r="I61" s="216"/>
      <c r="J61" s="216"/>
      <c r="K61" s="216"/>
      <c r="L61" s="216"/>
      <c r="M61" s="216"/>
    </row>
    <row r="62" spans="1:14" ht="16" thickTop="1" thickBot="1"/>
    <row r="63" spans="1:14" ht="16" thickTop="1" thickBot="1">
      <c r="A63" s="123" t="s">
        <v>339</v>
      </c>
      <c r="B63" s="136">
        <f>IF(B75&lt;66,0,IF(B75&lt;70,1,IF(B75&lt;74,2,IF(B75&lt;78,3,IF(B75&lt;82,4,IF(B75&lt;86,5,IF(B75&lt;90,6,IF(B75&lt;94,7,IF(B75&lt;98,8,IF(B75&lt;101,9,10))))))))))</f>
        <v>3</v>
      </c>
      <c r="C63" s="142"/>
      <c r="D63" s="6"/>
      <c r="J63" s="123" t="s">
        <v>344</v>
      </c>
      <c r="K63" s="143">
        <f>IF(K75&lt;66,0,IF(K75&lt;70,1,IF(K75&lt;74,2,IF(K75&lt;78,3,IF(K75&lt;82,4,IF(K75&lt;86,5,IF(K75&lt;90,6,IF(K75&lt;94,7,IF(K75&lt;98,8,IF(K75&lt;101,9,10))))))))))</f>
        <v>2</v>
      </c>
      <c r="L63" s="142"/>
      <c r="M63" s="6"/>
      <c r="N63" s="6"/>
    </row>
    <row r="64" spans="1:14" ht="15" thickTop="1">
      <c r="A64" s="125" t="s">
        <v>349</v>
      </c>
      <c r="B64" s="126">
        <v>7</v>
      </c>
      <c r="C64" s="6"/>
      <c r="D64" s="6"/>
      <c r="J64" s="125" t="s">
        <v>352</v>
      </c>
      <c r="K64" s="126">
        <v>5</v>
      </c>
      <c r="L64" s="6"/>
      <c r="M64" s="6"/>
      <c r="N64" s="6"/>
    </row>
    <row r="65" spans="1:17" ht="15" customHeight="1">
      <c r="A65" s="127" t="s">
        <v>71</v>
      </c>
      <c r="B65" s="129">
        <v>6</v>
      </c>
      <c r="C65" s="6"/>
      <c r="D65" s="6"/>
      <c r="J65" s="127" t="s">
        <v>75</v>
      </c>
      <c r="K65" s="129">
        <v>6</v>
      </c>
      <c r="L65" s="6"/>
      <c r="M65" s="6"/>
      <c r="N65" s="6"/>
    </row>
    <row r="66" spans="1:17" ht="15" customHeight="1">
      <c r="A66" s="153" t="s">
        <v>74</v>
      </c>
      <c r="B66" s="157">
        <v>5</v>
      </c>
      <c r="C66" s="6"/>
      <c r="D66" s="6"/>
      <c r="J66" s="127" t="s">
        <v>73</v>
      </c>
      <c r="K66" s="129">
        <v>6</v>
      </c>
      <c r="L66" s="6"/>
      <c r="M66" s="6"/>
      <c r="N66" s="6"/>
    </row>
    <row r="67" spans="1:17" ht="15" customHeight="1">
      <c r="A67" s="127" t="s">
        <v>91</v>
      </c>
      <c r="B67" s="130">
        <v>7</v>
      </c>
      <c r="C67" s="6"/>
      <c r="D67" s="144"/>
      <c r="J67" s="127" t="s">
        <v>127</v>
      </c>
      <c r="K67" s="129">
        <v>5.5</v>
      </c>
      <c r="L67" s="6"/>
      <c r="M67" s="6"/>
      <c r="N67" s="6"/>
    </row>
    <row r="68" spans="1:17" ht="15" customHeight="1">
      <c r="A68" s="127" t="s">
        <v>93</v>
      </c>
      <c r="B68" s="129">
        <v>7</v>
      </c>
      <c r="C68" s="6"/>
      <c r="D68" s="6"/>
      <c r="J68" s="127" t="s">
        <v>162</v>
      </c>
      <c r="K68" s="129">
        <v>10.5</v>
      </c>
      <c r="L68" s="6"/>
      <c r="M68" s="6"/>
      <c r="N68" s="6"/>
    </row>
    <row r="69" spans="1:17" ht="15" customHeight="1">
      <c r="A69" s="127" t="s">
        <v>169</v>
      </c>
      <c r="B69" s="129">
        <v>6</v>
      </c>
      <c r="C69" s="6"/>
      <c r="D69" s="6"/>
      <c r="J69" s="127" t="s">
        <v>190</v>
      </c>
      <c r="K69" s="129">
        <v>6</v>
      </c>
      <c r="L69" s="6"/>
      <c r="M69" s="6"/>
      <c r="N69" s="6"/>
    </row>
    <row r="70" spans="1:17" ht="15" customHeight="1">
      <c r="A70" s="127" t="s">
        <v>173</v>
      </c>
      <c r="B70" s="129">
        <v>10</v>
      </c>
      <c r="C70" s="6"/>
      <c r="D70" s="6"/>
      <c r="J70" s="127" t="s">
        <v>192</v>
      </c>
      <c r="K70" s="129">
        <v>5.5</v>
      </c>
      <c r="L70" s="6"/>
      <c r="M70" s="6"/>
      <c r="N70" s="6"/>
    </row>
    <row r="71" spans="1:17" ht="15" customHeight="1">
      <c r="A71" s="127" t="s">
        <v>176</v>
      </c>
      <c r="B71" s="129">
        <v>10</v>
      </c>
      <c r="C71" s="6"/>
      <c r="D71" s="144"/>
      <c r="J71" s="127" t="s">
        <v>193</v>
      </c>
      <c r="K71" s="129">
        <v>7</v>
      </c>
      <c r="L71" s="6"/>
      <c r="M71" s="144"/>
      <c r="N71" s="6"/>
    </row>
    <row r="72" spans="1:17" ht="15" customHeight="1">
      <c r="A72" s="127" t="s">
        <v>270</v>
      </c>
      <c r="B72" s="129">
        <v>6</v>
      </c>
      <c r="C72" s="6"/>
      <c r="D72" s="6"/>
      <c r="J72" s="127" t="s">
        <v>258</v>
      </c>
      <c r="K72" s="129">
        <v>6</v>
      </c>
      <c r="L72" s="6"/>
      <c r="M72" s="6"/>
      <c r="N72" s="6"/>
    </row>
    <row r="73" spans="1:17" ht="15" customHeight="1">
      <c r="A73" s="127" t="s">
        <v>305</v>
      </c>
      <c r="B73" s="129">
        <v>6</v>
      </c>
      <c r="C73" s="6"/>
      <c r="D73" s="6"/>
      <c r="J73" s="127" t="s">
        <v>263</v>
      </c>
      <c r="K73" s="129">
        <v>5</v>
      </c>
      <c r="L73" s="6"/>
      <c r="M73" s="6"/>
      <c r="N73" s="6"/>
    </row>
    <row r="74" spans="1:17" ht="15.75" customHeight="1" thickBot="1">
      <c r="A74" s="131" t="s">
        <v>295</v>
      </c>
      <c r="B74" s="132">
        <v>5</v>
      </c>
      <c r="C74" s="6"/>
      <c r="D74" s="6"/>
      <c r="J74" s="131" t="s">
        <v>281</v>
      </c>
      <c r="K74" s="132">
        <v>10</v>
      </c>
      <c r="L74" s="6"/>
      <c r="M74" s="6"/>
      <c r="N74" s="6"/>
    </row>
    <row r="75" spans="1:17" ht="15.75" customHeight="1" thickTop="1" thickBot="1">
      <c r="B75" s="145">
        <f>SUM(B64:B74)</f>
        <v>75</v>
      </c>
      <c r="C75" s="6"/>
      <c r="D75" s="6"/>
      <c r="K75" s="133">
        <f>SUM(K64:K74)</f>
        <v>72.5</v>
      </c>
      <c r="L75" s="6"/>
      <c r="M75" s="6"/>
      <c r="N75" s="6"/>
    </row>
    <row r="76" spans="1:17" ht="15.75" customHeight="1" thickTop="1" thickBot="1">
      <c r="A76" s="135" t="s">
        <v>14</v>
      </c>
      <c r="B76" s="143"/>
      <c r="C76" s="142"/>
      <c r="D76" s="6"/>
      <c r="J76" s="135" t="s">
        <v>14</v>
      </c>
      <c r="K76" s="143"/>
      <c r="L76" s="142"/>
      <c r="M76" s="6"/>
      <c r="N76" s="6"/>
    </row>
    <row r="77" spans="1:17" ht="15" customHeight="1" thickTop="1">
      <c r="A77" s="136" t="s">
        <v>349</v>
      </c>
      <c r="B77" s="143">
        <v>7</v>
      </c>
      <c r="C77" s="6"/>
      <c r="D77" s="6"/>
      <c r="J77" s="136" t="s">
        <v>352</v>
      </c>
      <c r="K77" s="143">
        <v>5</v>
      </c>
      <c r="L77" s="6"/>
      <c r="M77" s="6"/>
      <c r="N77" s="6"/>
    </row>
    <row r="78" spans="1:17" ht="15" customHeight="1">
      <c r="A78" s="155" t="s">
        <v>139</v>
      </c>
      <c r="B78" s="158">
        <v>5</v>
      </c>
      <c r="C78" s="6"/>
      <c r="D78" s="147"/>
      <c r="J78" s="138" t="s">
        <v>81</v>
      </c>
      <c r="K78" s="146">
        <v>6.5</v>
      </c>
      <c r="L78" s="6"/>
      <c r="M78" s="6"/>
      <c r="N78" s="6"/>
    </row>
    <row r="79" spans="1:17" ht="15" customHeight="1">
      <c r="A79" s="138" t="s">
        <v>125</v>
      </c>
      <c r="B79" s="146">
        <v>6.5</v>
      </c>
      <c r="C79" s="148"/>
      <c r="D79" s="6"/>
      <c r="J79" s="138" t="s">
        <v>135</v>
      </c>
      <c r="K79" s="146">
        <v>6.5</v>
      </c>
      <c r="L79" s="148"/>
      <c r="M79" s="6"/>
      <c r="N79" s="6"/>
      <c r="Q79" s="6"/>
    </row>
    <row r="80" spans="1:17" ht="15" customHeight="1">
      <c r="A80" s="138" t="s">
        <v>108</v>
      </c>
      <c r="B80" s="146">
        <v>6</v>
      </c>
      <c r="C80" s="148"/>
      <c r="D80" s="6"/>
      <c r="J80" s="138" t="s">
        <v>115</v>
      </c>
      <c r="K80" s="146"/>
      <c r="L80" s="148"/>
      <c r="M80" s="6"/>
      <c r="N80" s="6"/>
      <c r="Q80" s="6"/>
    </row>
    <row r="81" spans="1:17" ht="15" customHeight="1">
      <c r="A81" s="138" t="s">
        <v>226</v>
      </c>
      <c r="B81" s="146">
        <v>6</v>
      </c>
      <c r="C81" s="6"/>
      <c r="D81" s="147"/>
      <c r="J81" s="138" t="s">
        <v>179</v>
      </c>
      <c r="K81" s="146">
        <v>7</v>
      </c>
      <c r="L81" s="6"/>
      <c r="M81" s="147"/>
      <c r="N81" s="6"/>
      <c r="Q81" s="6"/>
    </row>
    <row r="82" spans="1:17" ht="15" customHeight="1">
      <c r="A82" s="138" t="s">
        <v>197</v>
      </c>
      <c r="B82" s="149"/>
      <c r="C82" s="6"/>
      <c r="D82" s="6"/>
      <c r="J82" s="138" t="s">
        <v>212</v>
      </c>
      <c r="K82" s="146">
        <v>6.5</v>
      </c>
      <c r="L82" s="148"/>
      <c r="M82" s="6"/>
      <c r="N82" s="6"/>
      <c r="Q82" s="6"/>
    </row>
    <row r="83" spans="1:17" ht="15" customHeight="1">
      <c r="A83" s="138" t="s">
        <v>231</v>
      </c>
      <c r="B83" s="146"/>
      <c r="C83" s="6"/>
      <c r="D83" s="6"/>
      <c r="J83" s="138" t="s">
        <v>198</v>
      </c>
      <c r="K83" s="146"/>
      <c r="L83" s="6"/>
      <c r="M83" s="6"/>
      <c r="N83" s="6"/>
      <c r="Q83" s="6"/>
    </row>
    <row r="84" spans="1:17" ht="15" customHeight="1">
      <c r="A84" s="138" t="s">
        <v>321</v>
      </c>
      <c r="B84" s="146">
        <v>9.5</v>
      </c>
      <c r="C84" s="148"/>
      <c r="D84" s="6"/>
      <c r="J84" s="138" t="s">
        <v>283</v>
      </c>
      <c r="K84" s="146">
        <v>8</v>
      </c>
      <c r="L84" s="148"/>
      <c r="M84" s="6"/>
      <c r="N84" s="6"/>
      <c r="Q84" s="6"/>
    </row>
    <row r="85" spans="1:17" ht="15" customHeight="1">
      <c r="A85" s="138" t="s">
        <v>322</v>
      </c>
      <c r="B85" s="146"/>
      <c r="C85" s="6"/>
      <c r="D85" s="6"/>
      <c r="J85" s="138" t="s">
        <v>317</v>
      </c>
      <c r="K85" s="146"/>
      <c r="L85" s="148"/>
      <c r="M85" s="6"/>
      <c r="N85" s="6"/>
      <c r="Q85" s="6"/>
    </row>
    <row r="86" spans="1:17" ht="15.75" customHeight="1" thickBot="1">
      <c r="A86" s="140" t="s">
        <v>293</v>
      </c>
      <c r="B86" s="150">
        <v>5</v>
      </c>
      <c r="C86" s="148"/>
      <c r="D86" s="6"/>
      <c r="J86" s="140" t="s">
        <v>318</v>
      </c>
      <c r="K86" s="150"/>
      <c r="L86" s="148"/>
      <c r="M86" s="6"/>
      <c r="N86" s="6"/>
      <c r="Q86" s="6"/>
    </row>
    <row r="87" spans="1:17" ht="15" customHeight="1" thickTop="1">
      <c r="L87" s="6"/>
      <c r="M87" s="6"/>
      <c r="N87" s="6"/>
      <c r="Q87" s="6"/>
    </row>
    <row r="88" spans="1:17" ht="15" customHeight="1">
      <c r="L88" s="6"/>
      <c r="M88" s="6"/>
      <c r="N88" s="6"/>
      <c r="Q88" s="6"/>
    </row>
    <row r="89" spans="1:17" ht="15" customHeight="1">
      <c r="Q89" s="6"/>
    </row>
    <row r="90" spans="1:17" ht="21" customHeight="1">
      <c r="A90" s="217"/>
      <c r="B90" s="217"/>
      <c r="C90" s="217"/>
      <c r="D90" s="217"/>
      <c r="E90" s="217"/>
      <c r="F90" s="217"/>
      <c r="G90" s="217"/>
      <c r="H90" s="217"/>
      <c r="I90" s="217"/>
      <c r="J90" s="217"/>
      <c r="K90" s="217"/>
      <c r="L90" s="217"/>
      <c r="M90" s="217"/>
      <c r="Q90" s="6"/>
    </row>
    <row r="91" spans="1:17" ht="1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Q91" s="6"/>
    </row>
    <row r="92" spans="1:17" ht="15" customHeight="1">
      <c r="A92" s="142"/>
      <c r="B92" s="6"/>
      <c r="C92" s="142"/>
      <c r="D92" s="6"/>
      <c r="E92" s="6"/>
      <c r="F92" s="6"/>
      <c r="G92" s="6"/>
      <c r="H92" s="6"/>
      <c r="I92" s="6"/>
      <c r="J92" s="142"/>
      <c r="K92" s="6"/>
      <c r="L92" s="142"/>
      <c r="M92" s="6"/>
    </row>
    <row r="93" spans="1:17" ht="15" customHeight="1">
      <c r="A93" s="151"/>
      <c r="B93" s="6"/>
      <c r="C93" s="151"/>
      <c r="D93" s="6"/>
      <c r="E93" s="6"/>
      <c r="F93" s="6"/>
      <c r="G93" s="6"/>
      <c r="H93" s="6"/>
      <c r="I93" s="6"/>
      <c r="J93" s="151"/>
      <c r="K93" s="6"/>
      <c r="L93" s="151"/>
      <c r="M93" s="6"/>
    </row>
    <row r="94" spans="1:17" ht="15" customHeight="1">
      <c r="A94" s="151"/>
      <c r="B94" s="144"/>
      <c r="C94" s="151"/>
      <c r="D94" s="6"/>
      <c r="E94" s="6"/>
      <c r="F94" s="6"/>
      <c r="G94" s="6"/>
      <c r="H94" s="6"/>
      <c r="I94" s="6"/>
      <c r="J94" s="151"/>
      <c r="K94" s="6"/>
      <c r="L94" s="151"/>
      <c r="M94" s="6"/>
    </row>
    <row r="95" spans="1:17" ht="15" customHeight="1">
      <c r="A95" s="151"/>
      <c r="B95" s="6"/>
      <c r="C95" s="151"/>
      <c r="D95" s="6"/>
      <c r="E95" s="6"/>
      <c r="F95" s="6"/>
      <c r="G95" s="6"/>
      <c r="H95" s="6"/>
      <c r="I95" s="6"/>
      <c r="J95" s="151"/>
      <c r="K95" s="6"/>
      <c r="L95" s="151"/>
      <c r="M95" s="6"/>
    </row>
    <row r="96" spans="1:17" ht="15" customHeight="1">
      <c r="A96" s="151"/>
      <c r="B96" s="6"/>
      <c r="C96" s="151"/>
      <c r="D96" s="144"/>
      <c r="E96" s="6"/>
      <c r="F96" s="6"/>
      <c r="G96" s="6"/>
      <c r="H96" s="6"/>
      <c r="I96" s="6"/>
      <c r="J96" s="151"/>
      <c r="K96" s="6"/>
      <c r="L96" s="151"/>
      <c r="M96" s="6"/>
    </row>
    <row r="97" spans="1:13">
      <c r="A97" s="151"/>
      <c r="B97" s="6"/>
      <c r="C97" s="151"/>
      <c r="D97" s="6"/>
      <c r="E97" s="6"/>
      <c r="F97" s="6"/>
      <c r="G97" s="6"/>
      <c r="H97" s="6"/>
      <c r="I97" s="6"/>
      <c r="J97" s="151"/>
      <c r="K97" s="6"/>
      <c r="L97" s="151"/>
      <c r="M97" s="6"/>
    </row>
    <row r="98" spans="1:13">
      <c r="A98" s="151"/>
      <c r="B98" s="6"/>
      <c r="C98" s="151"/>
      <c r="D98" s="6"/>
      <c r="E98" s="6"/>
      <c r="F98" s="6"/>
      <c r="G98" s="6"/>
      <c r="H98" s="6"/>
      <c r="I98" s="6"/>
      <c r="J98" s="151"/>
      <c r="K98" s="6"/>
      <c r="L98" s="151"/>
      <c r="M98" s="6"/>
    </row>
    <row r="99" spans="1:13">
      <c r="A99" s="151"/>
      <c r="B99" s="6"/>
      <c r="C99" s="151"/>
      <c r="D99" s="144"/>
      <c r="E99" s="6"/>
      <c r="F99" s="6"/>
      <c r="G99" s="6"/>
      <c r="H99" s="6"/>
      <c r="I99" s="6"/>
      <c r="J99" s="151"/>
      <c r="K99" s="6"/>
      <c r="L99" s="151"/>
      <c r="M99" s="6"/>
    </row>
    <row r="100" spans="1:13">
      <c r="A100" s="151"/>
      <c r="B100" s="6"/>
      <c r="C100" s="151"/>
      <c r="D100" s="6"/>
      <c r="E100" s="6"/>
      <c r="F100" s="6"/>
      <c r="G100" s="6"/>
      <c r="H100" s="6"/>
      <c r="I100" s="6"/>
      <c r="J100" s="151"/>
      <c r="K100" s="6"/>
      <c r="L100" s="151"/>
      <c r="M100" s="6"/>
    </row>
    <row r="101" spans="1:13">
      <c r="A101" s="151"/>
      <c r="B101" s="144"/>
      <c r="C101" s="151"/>
      <c r="D101" s="6"/>
      <c r="E101" s="6"/>
      <c r="F101" s="6"/>
      <c r="G101" s="6"/>
      <c r="H101" s="6"/>
      <c r="I101" s="6"/>
      <c r="J101" s="151"/>
      <c r="K101" s="6"/>
      <c r="L101" s="151"/>
      <c r="M101" s="6"/>
    </row>
    <row r="102" spans="1:13">
      <c r="A102" s="151"/>
      <c r="B102" s="6"/>
      <c r="C102" s="151"/>
      <c r="D102" s="6"/>
      <c r="E102" s="6"/>
      <c r="F102" s="6"/>
      <c r="G102" s="6"/>
      <c r="H102" s="6"/>
      <c r="I102" s="6"/>
      <c r="J102" s="151"/>
      <c r="K102" s="6"/>
      <c r="L102" s="151"/>
      <c r="M102" s="6"/>
    </row>
    <row r="103" spans="1:13">
      <c r="A103" s="151"/>
      <c r="B103" s="6"/>
      <c r="C103" s="151"/>
      <c r="D103" s="144"/>
      <c r="E103" s="6"/>
      <c r="F103" s="6"/>
      <c r="G103" s="6"/>
      <c r="H103" s="6"/>
      <c r="I103" s="6"/>
      <c r="J103" s="151"/>
      <c r="K103" s="6"/>
      <c r="L103" s="151"/>
      <c r="M103" s="6"/>
    </row>
    <row r="104" spans="1:13">
      <c r="A104" s="6"/>
      <c r="B104" s="152"/>
      <c r="C104" s="6"/>
      <c r="D104" s="152"/>
      <c r="E104" s="6"/>
      <c r="F104" s="6"/>
      <c r="G104" s="6"/>
      <c r="H104" s="6"/>
      <c r="I104" s="6"/>
      <c r="J104" s="6"/>
      <c r="K104" s="152"/>
      <c r="L104" s="6"/>
      <c r="M104" s="152"/>
    </row>
    <row r="105" spans="1:13">
      <c r="A105" s="142"/>
      <c r="B105" s="6"/>
      <c r="C105" s="142"/>
      <c r="D105" s="6"/>
      <c r="E105" s="6"/>
      <c r="F105" s="6"/>
      <c r="G105" s="6"/>
      <c r="H105" s="6"/>
      <c r="I105" s="6"/>
      <c r="J105" s="142"/>
      <c r="K105" s="6"/>
      <c r="L105" s="142"/>
      <c r="M105" s="6"/>
    </row>
    <row r="106" spans="1:1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>
      <c r="A107" s="151"/>
      <c r="B107" s="147"/>
      <c r="C107" s="151"/>
      <c r="D107" s="147"/>
      <c r="E107" s="6"/>
      <c r="F107" s="6"/>
      <c r="G107" s="6"/>
      <c r="H107" s="6"/>
      <c r="I107" s="6"/>
      <c r="J107" s="6"/>
      <c r="K107" s="6"/>
      <c r="L107" s="6"/>
      <c r="M107" s="6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148"/>
      <c r="K109" s="6"/>
      <c r="L109" s="148"/>
      <c r="M109" s="6"/>
    </row>
    <row r="110" spans="1:13">
      <c r="A110" s="6"/>
      <c r="B110" s="6"/>
      <c r="C110" s="151"/>
      <c r="D110" s="147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148"/>
      <c r="D111" s="6"/>
      <c r="E111" s="6"/>
      <c r="F111" s="6"/>
      <c r="G111" s="6"/>
      <c r="H111" s="6"/>
      <c r="I111" s="6"/>
      <c r="J111" s="148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148"/>
      <c r="K112" s="6"/>
      <c r="L112" s="6"/>
      <c r="M112" s="6"/>
    </row>
    <row r="113" spans="1:13">
      <c r="A113" s="151"/>
      <c r="B113" s="147"/>
      <c r="C113" s="148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148"/>
      <c r="B114" s="6"/>
      <c r="C114" s="151"/>
      <c r="D114" s="147"/>
      <c r="E114" s="6"/>
      <c r="F114" s="6"/>
      <c r="G114" s="6"/>
      <c r="H114" s="6"/>
      <c r="I114" s="6"/>
      <c r="J114" s="6"/>
      <c r="K114" s="6"/>
      <c r="L114" s="6"/>
      <c r="M114" s="6"/>
    </row>
  </sheetData>
  <sheetProtection password="DF91" sheet="1" objects="1" scenarios="1" selectLockedCells="1" selectUnlockedCells="1"/>
  <mergeCells count="4">
    <mergeCell ref="A3:M3"/>
    <mergeCell ref="A32:M32"/>
    <mergeCell ref="A61:M61"/>
    <mergeCell ref="A90:M90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workbookViewId="0">
      <selection activeCell="C25" sqref="C2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5" t="s">
        <v>33</v>
      </c>
    </row>
    <row r="2" spans="1:13" ht="15" thickBot="1"/>
    <row r="3" spans="1:13" ht="21" thickBot="1">
      <c r="A3" s="212" t="s">
        <v>5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4"/>
    </row>
    <row r="4" spans="1:13" ht="15" thickBot="1"/>
    <row r="5" spans="1:13" ht="15" thickBot="1">
      <c r="A5" s="28" t="s">
        <v>338</v>
      </c>
      <c r="B5" s="66">
        <f>IF(B17&lt;66,0,IF(B17&lt;70,1,IF(B17&lt;74,2,IF(B17&lt;78,3,IF(B17&lt;82,4,IF(B17&lt;86,5,IF(B17&lt;90,6,IF(B17&lt;94,7,IF(B17&lt;98,8,IF(B17&lt;101,9,10))))))))))</f>
        <v>6</v>
      </c>
      <c r="C5" s="165" t="s">
        <v>339</v>
      </c>
      <c r="D5" s="66">
        <f>IF(D17&lt;66,0,IF(D17&lt;70,1,IF(D17&lt;74,2,IF(D17&lt;78,3,IF(D17&lt;82,4,IF(D17&lt;86,5,IF(D17&lt;90,6,IF(D17&lt;94,7,IF(D17&lt;98,8,IF(D17&lt;101,9,10))))))))))</f>
        <v>0</v>
      </c>
      <c r="E5" s="24"/>
      <c r="J5" s="165" t="s">
        <v>340</v>
      </c>
      <c r="K5" s="66">
        <f>IF(K17&lt;66,0,IF(K17&lt;70,1,IF(K17&lt;74,2,IF(K17&lt;78,3,IF(K17&lt;82,4,IF(K17&lt;86,5,IF(K17&lt;90,6,IF(K17&lt;94,7,IF(K17&lt;98,8,IF(K17&lt;101,9,10))))))))))</f>
        <v>2</v>
      </c>
      <c r="L5" s="165" t="s">
        <v>341</v>
      </c>
      <c r="M5" s="66">
        <f>IF(M17&lt;66,0,IF(M17&lt;70,1,IF(M17&lt;74,2,IF(M17&lt;78,3,IF(M17&lt;82,4,IF(M17&lt;86,5,IF(M17&lt;90,6,IF(M17&lt;94,7,IF(M17&lt;98,8,IF(M17&lt;101,9,10))))))))))</f>
        <v>0</v>
      </c>
    </row>
    <row r="6" spans="1:13" ht="15" thickTop="1">
      <c r="A6" s="125" t="s">
        <v>351</v>
      </c>
      <c r="B6" s="163">
        <v>6</v>
      </c>
      <c r="C6" s="166" t="s">
        <v>349</v>
      </c>
      <c r="D6" s="105">
        <v>5.5</v>
      </c>
      <c r="E6" s="24"/>
      <c r="F6" s="23"/>
      <c r="G6" s="172"/>
      <c r="J6" s="166" t="s">
        <v>333</v>
      </c>
      <c r="K6" s="169">
        <v>7</v>
      </c>
      <c r="L6" s="166" t="s">
        <v>334</v>
      </c>
      <c r="M6" s="105">
        <v>2.5</v>
      </c>
    </row>
    <row r="7" spans="1:13">
      <c r="A7" s="127" t="s">
        <v>78</v>
      </c>
      <c r="B7" s="164">
        <v>7</v>
      </c>
      <c r="C7" s="61" t="s">
        <v>71</v>
      </c>
      <c r="D7" s="72">
        <v>6.5</v>
      </c>
      <c r="E7" s="24"/>
      <c r="J7" s="61" t="s">
        <v>87</v>
      </c>
      <c r="K7" s="170"/>
      <c r="L7" s="167" t="s">
        <v>100</v>
      </c>
      <c r="M7" s="74">
        <v>6</v>
      </c>
    </row>
    <row r="8" spans="1:13">
      <c r="A8" s="127" t="s">
        <v>98</v>
      </c>
      <c r="B8" s="164">
        <v>5.5</v>
      </c>
      <c r="C8" s="61" t="s">
        <v>74</v>
      </c>
      <c r="D8" s="72">
        <v>6.5</v>
      </c>
      <c r="E8" s="24"/>
      <c r="J8" s="167" t="s">
        <v>147</v>
      </c>
      <c r="K8" s="171">
        <v>6.5</v>
      </c>
      <c r="L8" s="61" t="s">
        <v>145</v>
      </c>
      <c r="M8" s="72">
        <v>7</v>
      </c>
    </row>
    <row r="9" spans="1:13">
      <c r="A9" s="127" t="s">
        <v>110</v>
      </c>
      <c r="B9" s="164">
        <v>5.5</v>
      </c>
      <c r="C9" s="167" t="s">
        <v>91</v>
      </c>
      <c r="D9" s="74">
        <v>4</v>
      </c>
      <c r="E9" s="24"/>
      <c r="J9" s="167" t="s">
        <v>119</v>
      </c>
      <c r="K9" s="171">
        <v>6.5</v>
      </c>
      <c r="L9" s="167" t="s">
        <v>153</v>
      </c>
      <c r="M9" s="74">
        <v>6</v>
      </c>
    </row>
    <row r="10" spans="1:13">
      <c r="A10" s="127" t="s">
        <v>177</v>
      </c>
      <c r="B10" s="164">
        <v>7</v>
      </c>
      <c r="C10" s="167" t="s">
        <v>93</v>
      </c>
      <c r="D10" s="74">
        <v>6.5</v>
      </c>
      <c r="J10" s="167" t="s">
        <v>181</v>
      </c>
      <c r="K10" s="171">
        <v>6</v>
      </c>
      <c r="L10" s="167" t="s">
        <v>196</v>
      </c>
      <c r="M10" s="74">
        <v>7</v>
      </c>
    </row>
    <row r="11" spans="1:13">
      <c r="A11" s="127" t="s">
        <v>189</v>
      </c>
      <c r="B11" s="164">
        <v>6</v>
      </c>
      <c r="C11" s="167" t="s">
        <v>169</v>
      </c>
      <c r="D11" s="74">
        <v>8.5</v>
      </c>
      <c r="J11" s="167" t="s">
        <v>206</v>
      </c>
      <c r="K11" s="171">
        <v>9</v>
      </c>
      <c r="L11" s="167" t="s">
        <v>202</v>
      </c>
      <c r="M11" s="74">
        <v>6</v>
      </c>
    </row>
    <row r="12" spans="1:13">
      <c r="A12" s="127" t="s">
        <v>195</v>
      </c>
      <c r="B12" s="164">
        <v>12</v>
      </c>
      <c r="C12" s="167" t="s">
        <v>173</v>
      </c>
      <c r="D12" s="74">
        <v>7.5</v>
      </c>
      <c r="J12" s="167" t="s">
        <v>228</v>
      </c>
      <c r="K12" s="171">
        <v>7</v>
      </c>
      <c r="L12" s="167" t="s">
        <v>232</v>
      </c>
      <c r="M12" s="74">
        <v>6</v>
      </c>
    </row>
    <row r="13" spans="1:13">
      <c r="A13" s="127" t="s">
        <v>210</v>
      </c>
      <c r="B13" s="164">
        <v>10</v>
      </c>
      <c r="C13" s="61" t="s">
        <v>176</v>
      </c>
      <c r="D13" s="72">
        <v>6.5</v>
      </c>
      <c r="G13" s="49"/>
      <c r="J13" s="167" t="s">
        <v>207</v>
      </c>
      <c r="K13" s="171">
        <v>6</v>
      </c>
      <c r="L13" s="167" t="s">
        <v>222</v>
      </c>
      <c r="M13" s="74">
        <v>7</v>
      </c>
    </row>
    <row r="14" spans="1:13">
      <c r="A14" s="127" t="s">
        <v>261</v>
      </c>
      <c r="B14" s="164">
        <v>9.5</v>
      </c>
      <c r="C14" s="61" t="s">
        <v>270</v>
      </c>
      <c r="D14" s="72"/>
      <c r="J14" s="167" t="s">
        <v>262</v>
      </c>
      <c r="K14" s="171">
        <v>6.5</v>
      </c>
      <c r="L14" s="61" t="s">
        <v>265</v>
      </c>
      <c r="M14" s="72">
        <v>5.5</v>
      </c>
    </row>
    <row r="15" spans="1:13">
      <c r="A15" s="127" t="s">
        <v>264</v>
      </c>
      <c r="B15" s="164">
        <v>13</v>
      </c>
      <c r="C15" s="167" t="s">
        <v>305</v>
      </c>
      <c r="D15" s="74">
        <v>6</v>
      </c>
      <c r="J15" s="167" t="s">
        <v>276</v>
      </c>
      <c r="K15" s="171">
        <v>10</v>
      </c>
      <c r="L15" s="167" t="s">
        <v>287</v>
      </c>
      <c r="M15" s="74">
        <v>6.5</v>
      </c>
    </row>
    <row r="16" spans="1:13" ht="15" thickBot="1">
      <c r="A16" s="131" t="s">
        <v>296</v>
      </c>
      <c r="B16" s="164">
        <v>5</v>
      </c>
      <c r="C16" s="62" t="s">
        <v>295</v>
      </c>
      <c r="D16" s="72"/>
      <c r="J16" s="168" t="s">
        <v>285</v>
      </c>
      <c r="K16" s="171">
        <v>6</v>
      </c>
      <c r="L16" s="168" t="s">
        <v>311</v>
      </c>
      <c r="M16" s="106">
        <v>6</v>
      </c>
    </row>
    <row r="17" spans="1:13" ht="16" thickTop="1" thickBot="1">
      <c r="B17" s="68">
        <f>SUM(B6:B16)</f>
        <v>86.5</v>
      </c>
      <c r="D17" s="68">
        <f>SUM(D6:D16)</f>
        <v>57.5</v>
      </c>
      <c r="G17" s="162"/>
      <c r="K17" s="68">
        <f>SUM(K6:K16)</f>
        <v>70.5</v>
      </c>
      <c r="M17" s="90">
        <f>SUM(M6:M16)</f>
        <v>65.5</v>
      </c>
    </row>
    <row r="18" spans="1:13" ht="15" thickBot="1">
      <c r="A18" s="53" t="s">
        <v>14</v>
      </c>
      <c r="C18" s="8" t="s">
        <v>14</v>
      </c>
      <c r="J18" s="53" t="s">
        <v>14</v>
      </c>
      <c r="L18" s="8" t="s">
        <v>14</v>
      </c>
    </row>
    <row r="19" spans="1:13" ht="15" thickTop="1">
      <c r="A19" s="136" t="s">
        <v>351</v>
      </c>
      <c r="B19" s="100">
        <v>6</v>
      </c>
      <c r="C19" s="136" t="s">
        <v>349</v>
      </c>
      <c r="D19" s="103">
        <v>5.5</v>
      </c>
      <c r="J19" s="136" t="s">
        <v>333</v>
      </c>
      <c r="K19" s="100">
        <v>7</v>
      </c>
      <c r="L19" s="136" t="s">
        <v>334</v>
      </c>
      <c r="M19" s="103">
        <v>2.5</v>
      </c>
    </row>
    <row r="20" spans="1:13">
      <c r="A20" s="138" t="s">
        <v>89</v>
      </c>
      <c r="B20" s="101">
        <v>5.5</v>
      </c>
      <c r="C20" s="50" t="s">
        <v>139</v>
      </c>
      <c r="D20" s="96">
        <v>6.5</v>
      </c>
      <c r="J20" s="138" t="s">
        <v>106</v>
      </c>
      <c r="K20" s="75" t="s">
        <v>363</v>
      </c>
      <c r="L20" s="138" t="s">
        <v>134</v>
      </c>
      <c r="M20" s="101" t="s">
        <v>363</v>
      </c>
    </row>
    <row r="21" spans="1:13">
      <c r="A21" s="138" t="s">
        <v>113</v>
      </c>
      <c r="B21" s="75">
        <v>5.5</v>
      </c>
      <c r="C21" s="50" t="s">
        <v>125</v>
      </c>
      <c r="D21" s="96">
        <v>6.5</v>
      </c>
      <c r="J21" s="138" t="s">
        <v>102</v>
      </c>
      <c r="K21" s="75" t="s">
        <v>363</v>
      </c>
      <c r="L21" s="50" t="s">
        <v>120</v>
      </c>
      <c r="M21" s="96">
        <v>7</v>
      </c>
    </row>
    <row r="22" spans="1:13">
      <c r="A22" s="138" t="s">
        <v>76</v>
      </c>
      <c r="B22" s="75">
        <v>6.5</v>
      </c>
      <c r="C22" s="138" t="s">
        <v>108</v>
      </c>
      <c r="D22" s="101">
        <v>5.5</v>
      </c>
      <c r="J22" s="138" t="s">
        <v>366</v>
      </c>
      <c r="K22" s="75"/>
      <c r="L22" s="138" t="s">
        <v>111</v>
      </c>
      <c r="M22" s="101">
        <v>6.5</v>
      </c>
    </row>
    <row r="23" spans="1:13">
      <c r="A23" s="138" t="s">
        <v>208</v>
      </c>
      <c r="B23" s="75" t="s">
        <v>363</v>
      </c>
      <c r="C23" s="50" t="s">
        <v>226</v>
      </c>
      <c r="D23" s="96">
        <v>6.5</v>
      </c>
      <c r="J23" s="138" t="s">
        <v>229</v>
      </c>
      <c r="K23" s="75" t="s">
        <v>363</v>
      </c>
      <c r="L23" s="138" t="s">
        <v>199</v>
      </c>
      <c r="M23" s="101">
        <v>8</v>
      </c>
    </row>
    <row r="24" spans="1:13">
      <c r="A24" s="138" t="s">
        <v>201</v>
      </c>
      <c r="B24" s="75">
        <v>5.5</v>
      </c>
      <c r="C24" s="138" t="s">
        <v>197</v>
      </c>
      <c r="D24" s="101" t="s">
        <v>363</v>
      </c>
      <c r="J24" s="138" t="s">
        <v>251</v>
      </c>
      <c r="K24" s="75">
        <v>6</v>
      </c>
      <c r="L24" s="138" t="s">
        <v>217</v>
      </c>
      <c r="M24" s="101" t="s">
        <v>363</v>
      </c>
    </row>
    <row r="25" spans="1:13">
      <c r="A25" s="138" t="s">
        <v>166</v>
      </c>
      <c r="B25" s="75">
        <v>6</v>
      </c>
      <c r="C25" s="138" t="s">
        <v>231</v>
      </c>
      <c r="D25" s="101" t="s">
        <v>363</v>
      </c>
      <c r="J25" s="138" t="s">
        <v>366</v>
      </c>
      <c r="K25" s="75"/>
      <c r="L25" s="138" t="s">
        <v>172</v>
      </c>
      <c r="M25" s="101" t="s">
        <v>363</v>
      </c>
    </row>
    <row r="26" spans="1:13">
      <c r="A26" s="138" t="s">
        <v>275</v>
      </c>
      <c r="B26" s="75">
        <v>10</v>
      </c>
      <c r="C26" s="138" t="s">
        <v>321</v>
      </c>
      <c r="D26" s="101">
        <v>6</v>
      </c>
      <c r="J26" s="138" t="s">
        <v>306</v>
      </c>
      <c r="K26" s="101">
        <v>5.5</v>
      </c>
      <c r="L26" s="138" t="s">
        <v>303</v>
      </c>
      <c r="M26" s="101" t="s">
        <v>363</v>
      </c>
    </row>
    <row r="27" spans="1:13">
      <c r="A27" s="138" t="s">
        <v>310</v>
      </c>
      <c r="B27" s="75" t="s">
        <v>363</v>
      </c>
      <c r="C27" s="138" t="s">
        <v>322</v>
      </c>
      <c r="D27" s="101" t="s">
        <v>363</v>
      </c>
      <c r="J27" s="138" t="s">
        <v>279</v>
      </c>
      <c r="K27" s="101">
        <v>6</v>
      </c>
      <c r="L27" s="50" t="s">
        <v>294</v>
      </c>
      <c r="M27" s="96">
        <v>5.5</v>
      </c>
    </row>
    <row r="28" spans="1:13" ht="15" thickBot="1">
      <c r="A28" s="140" t="s">
        <v>302</v>
      </c>
      <c r="B28" s="102" t="s">
        <v>363</v>
      </c>
      <c r="C28" s="140" t="s">
        <v>293</v>
      </c>
      <c r="D28" s="102" t="s">
        <v>363</v>
      </c>
      <c r="J28" s="140" t="s">
        <v>366</v>
      </c>
      <c r="K28" s="104"/>
      <c r="L28" s="140" t="s">
        <v>268</v>
      </c>
      <c r="M28" s="102">
        <v>7.5</v>
      </c>
    </row>
    <row r="29" spans="1:13" ht="15" thickTop="1"/>
    <row r="31" spans="1:13" ht="15" thickBot="1"/>
    <row r="32" spans="1:13" ht="21" thickBot="1">
      <c r="A32" s="212" t="s">
        <v>13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213"/>
      <c r="M32" s="214"/>
    </row>
    <row r="33" spans="1:13" ht="15" thickBot="1"/>
    <row r="34" spans="1:13" ht="15" thickBot="1">
      <c r="A34" s="165" t="s">
        <v>343</v>
      </c>
      <c r="B34" s="66">
        <f>IF(B46&lt;66,0,IF(B46&lt;70,1,IF(B46&lt;74,2,IF(B46&lt;78,3,IF(B46&lt;82,4,IF(B46&lt;86,5,IF(B46&lt;90,6,IF(B46&lt;94,7,IF(B46&lt;98,8,IF(B46&lt;101,9,10))))))))))</f>
        <v>0</v>
      </c>
      <c r="C34" s="28" t="s">
        <v>344</v>
      </c>
      <c r="D34" s="66">
        <f>IF(D46&lt;66,0,IF(D46&lt;70,1,IF(D46&lt;74,2,IF(D46&lt;78,3,IF(D46&lt;82,4,IF(D46&lt;86,5,IF(D46&lt;90,6,IF(D46&lt;94,7,IF(D46&lt;98,8,IF(D46&lt;101,9,10))))))))))</f>
        <v>5</v>
      </c>
      <c r="F34" s="24"/>
      <c r="J34" s="28" t="s">
        <v>345</v>
      </c>
      <c r="K34" s="66">
        <f>IF(K46&lt;66,0,IF(K46&lt;70,1,IF(K46&lt;74,2,IF(K46&lt;78,3,IF(K46&lt;82,4,IF(K46&lt;86,5,IF(K46&lt;90,6,IF(K46&lt;94,7,IF(K46&lt;98,8,IF(K46&lt;101,9,10))))))))))</f>
        <v>4</v>
      </c>
      <c r="L34" s="28" t="s">
        <v>365</v>
      </c>
      <c r="M34" s="66">
        <f>IF(M46&lt;66,0,IF(M46&lt;70,1,IF(M46&lt;74,2,IF(M46&lt;78,3,IF(M46&lt;82,4,IF(M46&lt;86,5,IF(M46&lt;90,6,IF(M46&lt;94,7,IF(M46&lt;98,8,IF(M46&lt;101,9,10))))))))))</f>
        <v>7</v>
      </c>
    </row>
    <row r="35" spans="1:13" ht="15" thickTop="1">
      <c r="A35" s="166" t="s">
        <v>347</v>
      </c>
      <c r="B35" s="105">
        <v>6.5</v>
      </c>
      <c r="C35" s="125" t="s">
        <v>352</v>
      </c>
      <c r="D35" s="99">
        <v>4</v>
      </c>
      <c r="F35" s="24"/>
      <c r="J35" s="125" t="s">
        <v>336</v>
      </c>
      <c r="K35" s="99">
        <v>6</v>
      </c>
      <c r="L35" s="125" t="s">
        <v>348</v>
      </c>
      <c r="M35" s="99">
        <v>6</v>
      </c>
    </row>
    <row r="36" spans="1:13">
      <c r="A36" s="167" t="s">
        <v>70</v>
      </c>
      <c r="B36" s="74">
        <v>6.5</v>
      </c>
      <c r="C36" s="127" t="s">
        <v>75</v>
      </c>
      <c r="D36" s="48">
        <v>7</v>
      </c>
      <c r="F36" s="24"/>
      <c r="J36" s="127" t="s">
        <v>82</v>
      </c>
      <c r="K36" s="48">
        <v>7</v>
      </c>
      <c r="L36" s="127" t="s">
        <v>107</v>
      </c>
      <c r="M36" s="48">
        <v>6</v>
      </c>
    </row>
    <row r="37" spans="1:13">
      <c r="A37" s="61" t="s">
        <v>79</v>
      </c>
      <c r="B37" s="72"/>
      <c r="C37" s="127" t="s">
        <v>73</v>
      </c>
      <c r="D37" s="48">
        <v>6.5</v>
      </c>
      <c r="F37" s="24"/>
      <c r="J37" s="127" t="s">
        <v>104</v>
      </c>
      <c r="K37" s="48">
        <v>6.5</v>
      </c>
      <c r="L37" s="127" t="s">
        <v>90</v>
      </c>
      <c r="M37" s="48">
        <v>10</v>
      </c>
    </row>
    <row r="38" spans="1:13">
      <c r="A38" s="167" t="s">
        <v>141</v>
      </c>
      <c r="B38" s="74">
        <v>6</v>
      </c>
      <c r="C38" s="127" t="s">
        <v>81</v>
      </c>
      <c r="D38" s="48">
        <v>6.5</v>
      </c>
      <c r="F38" s="24"/>
      <c r="J38" s="127" t="s">
        <v>109</v>
      </c>
      <c r="K38" s="48">
        <v>6.5</v>
      </c>
      <c r="L38" s="127" t="s">
        <v>77</v>
      </c>
      <c r="M38" s="48">
        <v>6</v>
      </c>
    </row>
    <row r="39" spans="1:13">
      <c r="A39" s="167" t="s">
        <v>180</v>
      </c>
      <c r="B39" s="74">
        <v>6.5</v>
      </c>
      <c r="C39" s="127" t="s">
        <v>162</v>
      </c>
      <c r="D39" s="48">
        <v>6</v>
      </c>
      <c r="J39" s="127" t="s">
        <v>171</v>
      </c>
      <c r="K39" s="48">
        <v>6</v>
      </c>
      <c r="L39" s="127" t="s">
        <v>112</v>
      </c>
      <c r="M39" s="48">
        <v>6.5</v>
      </c>
    </row>
    <row r="40" spans="1:13">
      <c r="A40" s="167" t="s">
        <v>204</v>
      </c>
      <c r="B40" s="74">
        <v>6</v>
      </c>
      <c r="C40" s="127" t="s">
        <v>190</v>
      </c>
      <c r="D40" s="48">
        <v>8.5</v>
      </c>
      <c r="J40" s="127" t="s">
        <v>159</v>
      </c>
      <c r="K40" s="48">
        <v>6.5</v>
      </c>
      <c r="L40" s="127" t="s">
        <v>161</v>
      </c>
      <c r="M40" s="48">
        <v>8.5</v>
      </c>
    </row>
    <row r="41" spans="1:13">
      <c r="A41" s="167" t="s">
        <v>220</v>
      </c>
      <c r="B41" s="74">
        <v>8</v>
      </c>
      <c r="C41" s="127" t="s">
        <v>192</v>
      </c>
      <c r="D41" s="48">
        <v>8</v>
      </c>
      <c r="J41" s="127" t="s">
        <v>184</v>
      </c>
      <c r="K41" s="48">
        <v>8</v>
      </c>
      <c r="L41" s="127" t="s">
        <v>203</v>
      </c>
      <c r="M41" s="48">
        <v>10</v>
      </c>
    </row>
    <row r="42" spans="1:13">
      <c r="A42" s="167" t="s">
        <v>168</v>
      </c>
      <c r="B42" s="74">
        <v>6.5</v>
      </c>
      <c r="C42" s="127" t="s">
        <v>193</v>
      </c>
      <c r="D42" s="48">
        <v>5.5</v>
      </c>
      <c r="J42" s="127" t="s">
        <v>185</v>
      </c>
      <c r="K42" s="48">
        <v>7</v>
      </c>
      <c r="L42" s="127" t="s">
        <v>225</v>
      </c>
      <c r="M42" s="48">
        <v>6.5</v>
      </c>
    </row>
    <row r="43" spans="1:13">
      <c r="A43" s="167" t="s">
        <v>260</v>
      </c>
      <c r="B43" s="74">
        <v>9.5</v>
      </c>
      <c r="C43" s="127" t="s">
        <v>258</v>
      </c>
      <c r="D43" s="48">
        <v>10</v>
      </c>
      <c r="J43" s="127" t="s">
        <v>269</v>
      </c>
      <c r="K43" s="48">
        <v>10</v>
      </c>
      <c r="L43" s="127" t="s">
        <v>259</v>
      </c>
      <c r="M43" s="48">
        <v>17</v>
      </c>
    </row>
    <row r="44" spans="1:13">
      <c r="A44" s="167" t="s">
        <v>274</v>
      </c>
      <c r="B44" s="74">
        <v>4</v>
      </c>
      <c r="C44" s="127" t="s">
        <v>263</v>
      </c>
      <c r="D44" s="48">
        <v>17.5</v>
      </c>
      <c r="J44" s="127" t="s">
        <v>282</v>
      </c>
      <c r="K44" s="48">
        <v>6.5</v>
      </c>
      <c r="L44" s="127" t="s">
        <v>284</v>
      </c>
      <c r="M44" s="48">
        <v>10</v>
      </c>
    </row>
    <row r="45" spans="1:13" ht="15" thickBot="1">
      <c r="A45" s="168" t="s">
        <v>299</v>
      </c>
      <c r="B45" s="106">
        <v>6</v>
      </c>
      <c r="C45" s="131" t="s">
        <v>283</v>
      </c>
      <c r="D45" s="88">
        <v>4.5</v>
      </c>
      <c r="J45" s="131" t="s">
        <v>273</v>
      </c>
      <c r="K45" s="88">
        <v>10</v>
      </c>
      <c r="L45" s="131" t="s">
        <v>312</v>
      </c>
      <c r="M45" s="88">
        <v>6.5</v>
      </c>
    </row>
    <row r="46" spans="1:13" ht="15" thickBot="1">
      <c r="B46" s="68">
        <f>SUM(B35:B45)</f>
        <v>65.5</v>
      </c>
      <c r="D46" s="68">
        <f>SUM(D35:D45)</f>
        <v>84</v>
      </c>
      <c r="E46" s="86"/>
      <c r="K46" s="68">
        <f>SUM(K35:K45)</f>
        <v>80</v>
      </c>
      <c r="M46" s="68">
        <f>SUM(M35:M45)</f>
        <v>93</v>
      </c>
    </row>
    <row r="47" spans="1:13" ht="15" thickBot="1">
      <c r="A47" s="53" t="s">
        <v>14</v>
      </c>
      <c r="C47" s="8" t="s">
        <v>14</v>
      </c>
      <c r="J47" s="53" t="s">
        <v>14</v>
      </c>
      <c r="L47" s="8" t="s">
        <v>14</v>
      </c>
    </row>
    <row r="48" spans="1:13" ht="15" thickTop="1">
      <c r="A48" s="136" t="s">
        <v>347</v>
      </c>
      <c r="B48" s="100">
        <v>6.5</v>
      </c>
      <c r="C48" s="136" t="s">
        <v>352</v>
      </c>
      <c r="D48" s="99">
        <v>4</v>
      </c>
      <c r="J48" s="136" t="s">
        <v>336</v>
      </c>
      <c r="K48" s="105">
        <v>6</v>
      </c>
      <c r="L48" s="136" t="s">
        <v>348</v>
      </c>
      <c r="M48" s="99">
        <v>6</v>
      </c>
    </row>
    <row r="49" spans="1:14">
      <c r="A49" s="138" t="s">
        <v>123</v>
      </c>
      <c r="B49" s="75" t="s">
        <v>363</v>
      </c>
      <c r="C49" s="138" t="s">
        <v>127</v>
      </c>
      <c r="D49" s="48">
        <v>6</v>
      </c>
      <c r="J49" s="138" t="s">
        <v>143</v>
      </c>
      <c r="K49" s="74">
        <v>6</v>
      </c>
      <c r="L49" s="138" t="s">
        <v>101</v>
      </c>
      <c r="M49" s="48">
        <v>4</v>
      </c>
    </row>
    <row r="50" spans="1:14">
      <c r="A50" s="138" t="s">
        <v>105</v>
      </c>
      <c r="B50" s="101" t="s">
        <v>363</v>
      </c>
      <c r="C50" s="138" t="s">
        <v>83</v>
      </c>
      <c r="D50" s="48" t="s">
        <v>363</v>
      </c>
      <c r="J50" s="138" t="s">
        <v>95</v>
      </c>
      <c r="K50" s="74">
        <v>4</v>
      </c>
      <c r="L50" s="138" t="s">
        <v>140</v>
      </c>
      <c r="M50" s="48">
        <v>5</v>
      </c>
    </row>
    <row r="51" spans="1:14">
      <c r="A51" s="138" t="s">
        <v>103</v>
      </c>
      <c r="B51" s="75" t="s">
        <v>363</v>
      </c>
      <c r="C51" s="138" t="s">
        <v>84</v>
      </c>
      <c r="D51" s="48">
        <v>5</v>
      </c>
      <c r="J51" s="138" t="s">
        <v>138</v>
      </c>
      <c r="K51" s="74" t="s">
        <v>363</v>
      </c>
      <c r="L51" s="138" t="s">
        <v>366</v>
      </c>
      <c r="M51" s="48"/>
    </row>
    <row r="52" spans="1:14">
      <c r="A52" s="138" t="s">
        <v>165</v>
      </c>
      <c r="B52" s="75">
        <v>6</v>
      </c>
      <c r="C52" s="138" t="s">
        <v>179</v>
      </c>
      <c r="D52" s="48">
        <v>6</v>
      </c>
      <c r="J52" s="138" t="s">
        <v>175</v>
      </c>
      <c r="K52" s="74">
        <v>5.5</v>
      </c>
      <c r="L52" s="138" t="s">
        <v>194</v>
      </c>
      <c r="M52" s="48">
        <v>6</v>
      </c>
    </row>
    <row r="53" spans="1:14">
      <c r="A53" s="138" t="s">
        <v>215</v>
      </c>
      <c r="B53" s="75">
        <v>5</v>
      </c>
      <c r="C53" s="138" t="s">
        <v>212</v>
      </c>
      <c r="D53" s="48">
        <v>5.5</v>
      </c>
      <c r="J53" s="138" t="s">
        <v>188</v>
      </c>
      <c r="K53" s="74">
        <v>12</v>
      </c>
      <c r="L53" s="138" t="s">
        <v>240</v>
      </c>
      <c r="M53" s="48" t="s">
        <v>363</v>
      </c>
    </row>
    <row r="54" spans="1:14">
      <c r="A54" s="138" t="s">
        <v>211</v>
      </c>
      <c r="B54" s="75">
        <v>6.5</v>
      </c>
      <c r="C54" s="138" t="s">
        <v>198</v>
      </c>
      <c r="D54" s="48">
        <v>5.5</v>
      </c>
      <c r="J54" s="138" t="s">
        <v>214</v>
      </c>
      <c r="K54" s="74">
        <v>10</v>
      </c>
      <c r="L54" s="138" t="s">
        <v>366</v>
      </c>
      <c r="M54" s="48"/>
    </row>
    <row r="55" spans="1:14">
      <c r="A55" s="138" t="s">
        <v>309</v>
      </c>
      <c r="B55" s="75">
        <v>5</v>
      </c>
      <c r="C55" s="138" t="s">
        <v>281</v>
      </c>
      <c r="D55" s="48">
        <v>5.5</v>
      </c>
      <c r="J55" s="138" t="s">
        <v>298</v>
      </c>
      <c r="K55" s="74">
        <v>8</v>
      </c>
      <c r="L55" s="138" t="s">
        <v>324</v>
      </c>
      <c r="M55" s="48" t="s">
        <v>363</v>
      </c>
    </row>
    <row r="56" spans="1:14">
      <c r="A56" s="138" t="s">
        <v>313</v>
      </c>
      <c r="B56" s="75" t="s">
        <v>363</v>
      </c>
      <c r="C56" s="138" t="s">
        <v>317</v>
      </c>
      <c r="D56" s="48" t="s">
        <v>363</v>
      </c>
      <c r="J56" s="138" t="s">
        <v>319</v>
      </c>
      <c r="K56" s="74">
        <v>6</v>
      </c>
      <c r="L56" s="138"/>
      <c r="M56" s="48"/>
    </row>
    <row r="57" spans="1:14" ht="15" thickBot="1">
      <c r="A57" s="161" t="s">
        <v>366</v>
      </c>
      <c r="B57" s="104"/>
      <c r="C57" s="140" t="s">
        <v>318</v>
      </c>
      <c r="D57" s="88">
        <v>5.5</v>
      </c>
      <c r="J57" s="140" t="s">
        <v>289</v>
      </c>
      <c r="K57" s="106">
        <v>5.5</v>
      </c>
      <c r="L57" s="140"/>
      <c r="M57" s="88"/>
    </row>
    <row r="58" spans="1:14" ht="15" thickTop="1">
      <c r="D58" s="6"/>
    </row>
    <row r="60" spans="1:14" ht="15" thickBot="1"/>
    <row r="61" spans="1:14" ht="21" thickBot="1">
      <c r="A61" s="212" t="s">
        <v>52</v>
      </c>
      <c r="B61" s="213"/>
      <c r="C61" s="213"/>
      <c r="D61" s="213"/>
      <c r="E61" s="213"/>
      <c r="F61" s="213"/>
      <c r="G61" s="213"/>
      <c r="H61" s="213"/>
      <c r="I61" s="213"/>
      <c r="J61" s="213"/>
      <c r="K61" s="213"/>
      <c r="L61" s="213"/>
      <c r="M61" s="214"/>
    </row>
    <row r="62" spans="1:14" ht="15" thickBot="1"/>
    <row r="63" spans="1:14" ht="15" thickBot="1">
      <c r="A63" s="165" t="s">
        <v>337</v>
      </c>
      <c r="B63" s="67">
        <f>IF(B75&lt;66,0,IF(B75&lt;70,1,IF(B75&lt;74,2,IF(B75&lt;78,3,IF(B75&lt;82,4,IF(B75&lt;86,5,IF(B75&lt;90,6,IF(B75&lt;94,7,IF(B75&lt;98,8,IF(B75&lt;101,9,10))))))))))</f>
        <v>3</v>
      </c>
      <c r="C63" s="24"/>
      <c r="D63" s="23"/>
      <c r="E63" s="22"/>
      <c r="J63" s="165" t="s">
        <v>342</v>
      </c>
      <c r="K63" s="107">
        <f>IF(K75&lt;66,0,IF(K75&lt;70,1,IF(K75&lt;74,2,IF(K75&lt;78,3,IF(K75&lt;82,4,IF(K75&lt;86,5,IF(K75&lt;90,6,IF(K75&lt;94,7,IF(K75&lt;98,8,IF(K75&lt;101,9,10))))))))))</f>
        <v>3</v>
      </c>
      <c r="L63" s="24"/>
      <c r="M63" s="23"/>
      <c r="N63" s="23"/>
    </row>
    <row r="64" spans="1:14">
      <c r="A64" s="166" t="s">
        <v>350</v>
      </c>
      <c r="B64" s="71">
        <v>3</v>
      </c>
      <c r="C64" s="23"/>
      <c r="D64" s="23"/>
      <c r="E64" s="22"/>
      <c r="J64" s="166" t="s">
        <v>332</v>
      </c>
      <c r="K64" s="71">
        <v>6</v>
      </c>
      <c r="L64" s="23"/>
      <c r="M64" s="23"/>
      <c r="N64" s="23"/>
    </row>
    <row r="65" spans="1:17">
      <c r="A65" s="167" t="s">
        <v>68</v>
      </c>
      <c r="B65" s="73">
        <v>5.5</v>
      </c>
      <c r="C65" s="23"/>
      <c r="D65" s="23"/>
      <c r="E65" s="22"/>
      <c r="J65" s="167" t="s">
        <v>92</v>
      </c>
      <c r="K65" s="73">
        <v>6.5</v>
      </c>
      <c r="L65" s="23"/>
      <c r="M65" s="23"/>
      <c r="N65" s="23"/>
    </row>
    <row r="66" spans="1:17">
      <c r="A66" s="167" t="s">
        <v>94</v>
      </c>
      <c r="B66" s="73">
        <v>8.5</v>
      </c>
      <c r="C66" s="23"/>
      <c r="D66" s="23"/>
      <c r="E66" s="22"/>
      <c r="J66" s="167" t="s">
        <v>72</v>
      </c>
      <c r="K66" s="73">
        <v>7.5</v>
      </c>
      <c r="L66" s="23"/>
      <c r="M66" s="23"/>
      <c r="N66" s="23"/>
    </row>
    <row r="67" spans="1:17">
      <c r="A67" s="167" t="s">
        <v>97</v>
      </c>
      <c r="B67" s="73">
        <v>5.5</v>
      </c>
      <c r="C67" s="23"/>
      <c r="D67" s="38"/>
      <c r="E67" s="22"/>
      <c r="J67" s="61" t="s">
        <v>88</v>
      </c>
      <c r="K67" s="72">
        <v>6</v>
      </c>
      <c r="L67" s="23"/>
      <c r="M67" s="23"/>
      <c r="N67" s="23"/>
    </row>
    <row r="68" spans="1:17">
      <c r="A68" s="167" t="s">
        <v>160</v>
      </c>
      <c r="B68" s="73">
        <v>6</v>
      </c>
      <c r="C68" s="23"/>
      <c r="D68" s="23"/>
      <c r="E68" s="22"/>
      <c r="J68" s="167" t="s">
        <v>187</v>
      </c>
      <c r="K68" s="73">
        <v>7</v>
      </c>
      <c r="L68" s="23"/>
      <c r="M68" s="23"/>
      <c r="N68" s="23"/>
    </row>
    <row r="69" spans="1:17">
      <c r="A69" s="167" t="s">
        <v>167</v>
      </c>
      <c r="B69" s="74">
        <v>7.5</v>
      </c>
      <c r="C69" s="23"/>
      <c r="D69" s="23"/>
      <c r="E69" s="22"/>
      <c r="J69" s="167" t="s">
        <v>221</v>
      </c>
      <c r="K69" s="73">
        <v>6</v>
      </c>
      <c r="L69" s="23"/>
      <c r="M69" s="23"/>
      <c r="N69" s="23"/>
    </row>
    <row r="70" spans="1:17">
      <c r="A70" s="61" t="s">
        <v>186</v>
      </c>
      <c r="B70" s="72">
        <v>6</v>
      </c>
      <c r="C70" s="23"/>
      <c r="D70" s="23"/>
      <c r="E70" s="22"/>
      <c r="J70" s="61" t="s">
        <v>209</v>
      </c>
      <c r="K70" s="72">
        <v>9.5</v>
      </c>
      <c r="L70" s="23"/>
      <c r="M70" s="23"/>
      <c r="N70" s="23"/>
    </row>
    <row r="71" spans="1:17">
      <c r="A71" s="167" t="s">
        <v>183</v>
      </c>
      <c r="B71" s="73">
        <v>6</v>
      </c>
      <c r="C71" s="23"/>
      <c r="D71" s="38"/>
      <c r="E71" s="22"/>
      <c r="J71" s="167" t="s">
        <v>248</v>
      </c>
      <c r="K71" s="73">
        <v>6.5</v>
      </c>
      <c r="L71" s="23"/>
      <c r="M71" s="38"/>
      <c r="N71" s="23"/>
    </row>
    <row r="72" spans="1:17">
      <c r="A72" s="167" t="s">
        <v>266</v>
      </c>
      <c r="B72" s="73">
        <v>17</v>
      </c>
      <c r="C72" s="23"/>
      <c r="D72" s="23"/>
      <c r="E72" s="22"/>
      <c r="J72" s="167" t="s">
        <v>286</v>
      </c>
      <c r="K72" s="73">
        <v>5.5</v>
      </c>
      <c r="L72" s="23"/>
      <c r="M72" s="23"/>
      <c r="N72" s="23"/>
    </row>
    <row r="73" spans="1:17">
      <c r="A73" s="61" t="s">
        <v>291</v>
      </c>
      <c r="B73" s="72">
        <v>5</v>
      </c>
      <c r="C73" s="23"/>
      <c r="D73" s="23"/>
      <c r="E73" s="22"/>
      <c r="J73" s="167" t="s">
        <v>278</v>
      </c>
      <c r="K73" s="73">
        <v>9.5</v>
      </c>
      <c r="L73" s="23"/>
      <c r="M73" s="23"/>
      <c r="N73" s="23"/>
    </row>
    <row r="74" spans="1:17" ht="15" thickBot="1">
      <c r="A74" s="168" t="s">
        <v>304</v>
      </c>
      <c r="B74" s="76">
        <v>7.5</v>
      </c>
      <c r="C74" s="23"/>
      <c r="D74" s="23"/>
      <c r="E74" s="22"/>
      <c r="J74" s="168" t="s">
        <v>288</v>
      </c>
      <c r="K74" s="76">
        <v>7</v>
      </c>
      <c r="L74" s="23"/>
      <c r="M74" s="23"/>
      <c r="N74" s="23"/>
    </row>
    <row r="75" spans="1:17" ht="15" thickBot="1">
      <c r="B75" s="68">
        <f>SUM(B64:B74)</f>
        <v>77.5</v>
      </c>
      <c r="C75" s="23"/>
      <c r="D75" s="23"/>
      <c r="E75" s="22"/>
      <c r="K75" s="68">
        <f>SUM(K64:K74)</f>
        <v>77</v>
      </c>
      <c r="L75" s="23"/>
      <c r="M75" s="23"/>
      <c r="N75" s="23"/>
    </row>
    <row r="76" spans="1:17" ht="15" thickBot="1">
      <c r="A76" s="53" t="s">
        <v>14</v>
      </c>
      <c r="B76" s="54"/>
      <c r="C76" s="24"/>
      <c r="D76" s="23"/>
      <c r="E76" s="22"/>
      <c r="J76" s="53" t="s">
        <v>14</v>
      </c>
      <c r="K76" s="54"/>
      <c r="L76" s="24"/>
      <c r="M76" s="23"/>
      <c r="N76" s="23"/>
    </row>
    <row r="77" spans="1:17">
      <c r="A77" s="174" t="s">
        <v>350</v>
      </c>
      <c r="B77" s="82">
        <v>3</v>
      </c>
      <c r="C77" s="23"/>
      <c r="D77" s="23"/>
      <c r="E77" s="22"/>
      <c r="J77" s="174" t="s">
        <v>332</v>
      </c>
      <c r="K77" s="71">
        <v>6</v>
      </c>
      <c r="L77" s="23"/>
      <c r="M77" s="23"/>
      <c r="N77" s="23"/>
    </row>
    <row r="78" spans="1:17">
      <c r="A78" s="44" t="s">
        <v>80</v>
      </c>
      <c r="B78" s="83">
        <v>6</v>
      </c>
      <c r="C78" s="23"/>
      <c r="D78" s="39"/>
      <c r="E78" s="22"/>
      <c r="J78" s="50" t="s">
        <v>158</v>
      </c>
      <c r="K78" s="173">
        <v>6</v>
      </c>
      <c r="L78" s="23"/>
      <c r="M78" s="23"/>
      <c r="N78" s="23"/>
    </row>
    <row r="79" spans="1:17">
      <c r="A79" s="44" t="s">
        <v>144</v>
      </c>
      <c r="B79" s="83">
        <v>5.5</v>
      </c>
      <c r="C79" s="40"/>
      <c r="D79" s="23"/>
      <c r="E79" s="22"/>
      <c r="J79" s="44" t="s">
        <v>136</v>
      </c>
      <c r="K79" s="73" t="s">
        <v>363</v>
      </c>
      <c r="L79" s="40"/>
      <c r="M79" s="23"/>
      <c r="N79" s="23"/>
      <c r="Q79" s="6"/>
    </row>
    <row r="80" spans="1:17">
      <c r="A80" s="44" t="s">
        <v>124</v>
      </c>
      <c r="B80" s="83">
        <v>6</v>
      </c>
      <c r="C80" s="40"/>
      <c r="D80" s="23"/>
      <c r="E80" s="22"/>
      <c r="J80" s="44" t="s">
        <v>130</v>
      </c>
      <c r="K80" s="73">
        <v>6</v>
      </c>
      <c r="L80" s="40"/>
      <c r="M80" s="23"/>
      <c r="N80" s="23"/>
      <c r="Q80" s="6"/>
    </row>
    <row r="81" spans="1:17">
      <c r="A81" s="44" t="s">
        <v>216</v>
      </c>
      <c r="B81" s="83" t="s">
        <v>363</v>
      </c>
      <c r="C81" s="23"/>
      <c r="D81" s="39"/>
      <c r="E81" s="22"/>
      <c r="J81" s="50" t="s">
        <v>200</v>
      </c>
      <c r="K81" s="173">
        <v>9.5</v>
      </c>
      <c r="L81" s="23"/>
      <c r="M81" s="39"/>
      <c r="N81" s="23"/>
      <c r="Q81" s="6"/>
    </row>
    <row r="82" spans="1:17">
      <c r="A82" s="50" t="s">
        <v>233</v>
      </c>
      <c r="B82" s="96">
        <v>6</v>
      </c>
      <c r="C82" s="23"/>
      <c r="D82" s="23"/>
      <c r="E82" s="22"/>
      <c r="J82" s="44" t="s">
        <v>242</v>
      </c>
      <c r="K82" s="73">
        <v>6.5</v>
      </c>
      <c r="L82" s="40"/>
      <c r="M82" s="23"/>
      <c r="N82" s="23"/>
      <c r="Q82" s="6"/>
    </row>
    <row r="83" spans="1:17">
      <c r="A83" s="44" t="s">
        <v>191</v>
      </c>
      <c r="B83" s="83">
        <v>4</v>
      </c>
      <c r="C83" s="23"/>
      <c r="D83" s="23"/>
      <c r="E83" s="22"/>
      <c r="J83" s="44" t="s">
        <v>205</v>
      </c>
      <c r="K83" s="73" t="s">
        <v>363</v>
      </c>
      <c r="L83" s="23"/>
      <c r="M83" s="23"/>
      <c r="N83" s="23"/>
      <c r="Q83" s="6"/>
    </row>
    <row r="84" spans="1:17">
      <c r="A84" s="44" t="s">
        <v>277</v>
      </c>
      <c r="B84" s="83" t="s">
        <v>363</v>
      </c>
      <c r="C84" s="40"/>
      <c r="D84" s="23"/>
      <c r="E84" s="22"/>
      <c r="J84" s="44" t="s">
        <v>280</v>
      </c>
      <c r="K84" s="73">
        <v>5</v>
      </c>
      <c r="L84" s="40"/>
      <c r="M84" s="23"/>
      <c r="N84" s="23"/>
      <c r="Q84" s="6"/>
    </row>
    <row r="85" spans="1:17">
      <c r="A85" s="44" t="s">
        <v>272</v>
      </c>
      <c r="B85" s="83" t="s">
        <v>363</v>
      </c>
      <c r="C85" s="23"/>
      <c r="D85" s="23"/>
      <c r="E85" s="22"/>
      <c r="J85" s="44" t="s">
        <v>290</v>
      </c>
      <c r="K85" s="73" t="s">
        <v>363</v>
      </c>
      <c r="L85" s="40"/>
      <c r="M85" s="23"/>
      <c r="N85" s="23"/>
      <c r="Q85" s="6"/>
    </row>
    <row r="86" spans="1:17" ht="15" thickBot="1">
      <c r="A86" s="175" t="s">
        <v>297</v>
      </c>
      <c r="B86" s="176">
        <v>5</v>
      </c>
      <c r="C86" s="40"/>
      <c r="D86" s="23"/>
      <c r="E86" s="22"/>
      <c r="J86" s="55" t="s">
        <v>267</v>
      </c>
      <c r="K86" s="76" t="s">
        <v>363</v>
      </c>
      <c r="L86" s="40"/>
      <c r="M86" s="23"/>
      <c r="N86" s="23"/>
      <c r="Q86" s="6"/>
    </row>
    <row r="87" spans="1:17">
      <c r="L87" s="23"/>
      <c r="M87" s="23"/>
      <c r="N87" s="23"/>
      <c r="Q87" s="6"/>
    </row>
    <row r="88" spans="1:17">
      <c r="L88" s="23"/>
      <c r="M88" s="23"/>
      <c r="N88" s="23"/>
      <c r="Q88" s="6"/>
    </row>
    <row r="89" spans="1:17">
      <c r="Q89" s="6"/>
    </row>
    <row r="90" spans="1:17" ht="20">
      <c r="A90" s="215"/>
      <c r="B90" s="215"/>
      <c r="C90" s="215"/>
      <c r="D90" s="215"/>
      <c r="E90" s="215"/>
      <c r="F90" s="215"/>
      <c r="G90" s="215"/>
      <c r="H90" s="215"/>
      <c r="I90" s="215"/>
      <c r="J90" s="215"/>
      <c r="K90" s="215"/>
      <c r="L90" s="215"/>
      <c r="M90" s="215"/>
      <c r="Q90" s="6"/>
    </row>
    <row r="91" spans="1:17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Q91" s="6"/>
    </row>
    <row r="92" spans="1:17">
      <c r="A92" s="24"/>
      <c r="B92" s="23"/>
      <c r="C92" s="24"/>
      <c r="D92" s="23"/>
      <c r="E92" s="23"/>
      <c r="F92" s="23"/>
      <c r="G92" s="23"/>
      <c r="H92" s="23"/>
      <c r="I92" s="23"/>
      <c r="J92" s="24"/>
      <c r="K92" s="23"/>
      <c r="L92" s="24"/>
      <c r="M92" s="6"/>
    </row>
    <row r="93" spans="1:17">
      <c r="A93" s="32"/>
      <c r="B93" s="6"/>
      <c r="C93" s="32"/>
      <c r="D93" s="6"/>
      <c r="E93" s="6"/>
      <c r="F93" s="6"/>
      <c r="G93" s="6"/>
      <c r="H93" s="6"/>
      <c r="I93" s="6"/>
      <c r="J93" s="32"/>
      <c r="K93" s="6"/>
      <c r="L93" s="32"/>
      <c r="M93" s="6"/>
    </row>
    <row r="94" spans="1:17">
      <c r="A94" s="32"/>
      <c r="B94" s="33"/>
      <c r="C94" s="32"/>
      <c r="D94" s="6"/>
      <c r="E94" s="6"/>
      <c r="F94" s="6"/>
      <c r="G94" s="6"/>
      <c r="H94" s="6"/>
      <c r="I94" s="6"/>
      <c r="J94" s="32"/>
      <c r="K94" s="6"/>
      <c r="L94" s="32"/>
      <c r="M94" s="6"/>
    </row>
    <row r="95" spans="1:17">
      <c r="A95" s="32"/>
      <c r="B95" s="6"/>
      <c r="C95" s="32"/>
      <c r="D95" s="6"/>
      <c r="E95" s="6"/>
      <c r="F95" s="6"/>
      <c r="G95" s="6"/>
      <c r="H95" s="6"/>
      <c r="I95" s="6"/>
      <c r="J95" s="32"/>
      <c r="K95" s="6"/>
      <c r="L95" s="32"/>
      <c r="M95" s="6"/>
    </row>
    <row r="96" spans="1:17">
      <c r="A96" s="32"/>
      <c r="B96" s="6"/>
      <c r="C96" s="32"/>
      <c r="D96" s="33"/>
      <c r="E96" s="6"/>
      <c r="F96" s="6"/>
      <c r="G96" s="6"/>
      <c r="H96" s="6"/>
      <c r="I96" s="6"/>
      <c r="J96" s="32"/>
      <c r="K96" s="6"/>
      <c r="L96" s="32"/>
      <c r="M96" s="6"/>
    </row>
    <row r="97" spans="1:13">
      <c r="A97" s="32"/>
      <c r="B97" s="6"/>
      <c r="C97" s="32"/>
      <c r="D97" s="6"/>
      <c r="E97" s="6"/>
      <c r="F97" s="6"/>
      <c r="G97" s="6"/>
      <c r="H97" s="6"/>
      <c r="I97" s="6"/>
      <c r="J97" s="32"/>
      <c r="K97" s="6"/>
      <c r="L97" s="32"/>
      <c r="M97" s="6"/>
    </row>
    <row r="98" spans="1:13">
      <c r="A98" s="32"/>
      <c r="B98" s="6"/>
      <c r="C98" s="32"/>
      <c r="D98" s="6"/>
      <c r="E98" s="6"/>
      <c r="F98" s="6"/>
      <c r="G98" s="6"/>
      <c r="H98" s="6"/>
      <c r="I98" s="6"/>
      <c r="J98" s="32"/>
      <c r="K98" s="6"/>
      <c r="L98" s="32"/>
      <c r="M98" s="6"/>
    </row>
    <row r="99" spans="1:13">
      <c r="A99" s="32"/>
      <c r="B99" s="6"/>
      <c r="C99" s="32"/>
      <c r="D99" s="33"/>
      <c r="E99" s="6"/>
      <c r="F99" s="6"/>
      <c r="G99" s="6"/>
      <c r="H99" s="6"/>
      <c r="I99" s="6"/>
      <c r="J99" s="32"/>
      <c r="K99" s="6"/>
      <c r="L99" s="32"/>
      <c r="M99" s="6"/>
    </row>
    <row r="100" spans="1:13">
      <c r="A100" s="32"/>
      <c r="B100" s="6"/>
      <c r="C100" s="32"/>
      <c r="D100" s="6"/>
      <c r="E100" s="6"/>
      <c r="F100" s="6"/>
      <c r="G100" s="6"/>
      <c r="H100" s="6"/>
      <c r="I100" s="6"/>
      <c r="J100" s="32"/>
      <c r="K100" s="6"/>
      <c r="L100" s="32"/>
      <c r="M100" s="6"/>
    </row>
    <row r="101" spans="1:13">
      <c r="A101" s="32"/>
      <c r="B101" s="33"/>
      <c r="C101" s="32"/>
      <c r="D101" s="6"/>
      <c r="E101" s="6"/>
      <c r="F101" s="6"/>
      <c r="G101" s="6"/>
      <c r="H101" s="6"/>
      <c r="I101" s="6"/>
      <c r="J101" s="32"/>
      <c r="K101" s="6"/>
      <c r="L101" s="32"/>
      <c r="M101" s="6"/>
    </row>
    <row r="102" spans="1:13">
      <c r="A102" s="32"/>
      <c r="B102" s="6"/>
      <c r="C102" s="32"/>
      <c r="D102" s="6"/>
      <c r="E102" s="6"/>
      <c r="F102" s="6"/>
      <c r="G102" s="6"/>
      <c r="H102" s="6"/>
      <c r="I102" s="6"/>
      <c r="J102" s="32"/>
      <c r="K102" s="6"/>
      <c r="L102" s="32"/>
      <c r="M102" s="6"/>
    </row>
    <row r="103" spans="1:13">
      <c r="A103" s="32"/>
      <c r="B103" s="6"/>
      <c r="C103" s="32"/>
      <c r="D103" s="33"/>
      <c r="E103" s="6"/>
      <c r="F103" s="6"/>
      <c r="G103" s="6"/>
      <c r="H103" s="6"/>
      <c r="I103" s="6"/>
      <c r="J103" s="32"/>
      <c r="K103" s="6"/>
      <c r="L103" s="32"/>
      <c r="M103" s="6"/>
    </row>
    <row r="104" spans="1:13">
      <c r="A104" s="6"/>
      <c r="B104" s="34"/>
      <c r="C104" s="6"/>
      <c r="D104" s="34"/>
      <c r="E104" s="6"/>
      <c r="F104" s="6"/>
      <c r="G104" s="6"/>
      <c r="H104" s="6"/>
      <c r="I104" s="6"/>
      <c r="J104" s="6"/>
      <c r="K104" s="34"/>
      <c r="L104" s="6"/>
      <c r="M104" s="34"/>
    </row>
    <row r="105" spans="1:13">
      <c r="A105" s="35"/>
      <c r="B105" s="6"/>
      <c r="C105" s="35"/>
      <c r="D105" s="6"/>
      <c r="E105" s="6"/>
      <c r="F105" s="6"/>
      <c r="G105" s="6"/>
      <c r="H105" s="6"/>
      <c r="I105" s="6"/>
      <c r="J105" s="35"/>
      <c r="K105" s="6"/>
      <c r="L105" s="35"/>
      <c r="M105" s="6"/>
    </row>
    <row r="106" spans="1:1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</row>
    <row r="107" spans="1:13">
      <c r="A107" s="32"/>
      <c r="B107" s="36"/>
      <c r="C107" s="32"/>
      <c r="D107" s="36"/>
      <c r="E107" s="6"/>
      <c r="F107" s="6"/>
      <c r="G107" s="6"/>
      <c r="H107" s="6"/>
      <c r="I107" s="6"/>
      <c r="J107" s="6"/>
      <c r="K107" s="6"/>
      <c r="L107" s="6"/>
      <c r="M107" s="6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37"/>
      <c r="K109" s="6"/>
      <c r="L109" s="37"/>
      <c r="M109" s="6"/>
    </row>
    <row r="110" spans="1:13">
      <c r="A110" s="6"/>
      <c r="B110" s="6"/>
      <c r="C110" s="32"/>
      <c r="D110" s="3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37"/>
      <c r="D111" s="6"/>
      <c r="E111" s="6"/>
      <c r="F111" s="6"/>
      <c r="G111" s="6"/>
      <c r="H111" s="6"/>
      <c r="I111" s="6"/>
      <c r="J111" s="37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37"/>
      <c r="K112" s="6"/>
      <c r="L112" s="6"/>
      <c r="M112" s="6"/>
    </row>
    <row r="113" spans="1:13">
      <c r="A113" s="32"/>
      <c r="B113" s="36"/>
      <c r="C113" s="37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37"/>
      <c r="B114" s="6"/>
      <c r="C114" s="32"/>
      <c r="D114" s="3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3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</sheetData>
  <sheetProtection password="DF91" sheet="1" objects="1" scenarios="1" selectLockedCells="1" selectUnlockedCells="1"/>
  <mergeCells count="4">
    <mergeCell ref="A3:M3"/>
    <mergeCell ref="A32:M32"/>
    <mergeCell ref="A61:M61"/>
    <mergeCell ref="A90:M90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 enableFormatConditionsCalculation="0"/>
  <dimension ref="A1:M119"/>
  <sheetViews>
    <sheetView workbookViewId="0">
      <selection activeCell="A29" sqref="A29"/>
    </sheetView>
  </sheetViews>
  <sheetFormatPr baseColWidth="10" defaultColWidth="8.83203125" defaultRowHeight="14" x14ac:dyDescent="0"/>
  <cols>
    <col min="1" max="1" width="28.5" bestFit="1" customWidth="1"/>
    <col min="2" max="2" width="8.5" customWidth="1"/>
    <col min="3" max="3" width="31.5" bestFit="1" customWidth="1"/>
    <col min="10" max="10" width="24.83203125" bestFit="1" customWidth="1"/>
    <col min="12" max="12" width="21.5" bestFit="1" customWidth="1"/>
    <col min="13" max="13" width="8.5" customWidth="1"/>
  </cols>
  <sheetData>
    <row r="1" spans="1:13" ht="23">
      <c r="A1" s="15" t="s">
        <v>57</v>
      </c>
    </row>
    <row r="2" spans="1:13" ht="15" thickBot="1"/>
    <row r="3" spans="1:13" ht="21" thickBot="1">
      <c r="A3" s="19"/>
      <c r="B3" s="20"/>
      <c r="C3" s="20"/>
      <c r="D3" s="20"/>
      <c r="E3" s="20"/>
      <c r="F3" s="20"/>
      <c r="G3" s="30" t="s">
        <v>55</v>
      </c>
      <c r="H3" s="20"/>
      <c r="I3" s="20"/>
      <c r="J3" s="20"/>
      <c r="K3" s="20"/>
      <c r="L3" s="20"/>
      <c r="M3" s="21"/>
    </row>
    <row r="4" spans="1:13" ht="15" thickBot="1"/>
    <row r="5" spans="1:13" ht="15" thickBot="1">
      <c r="A5" s="28" t="str">
        <f>TABELLONE!A55</f>
        <v>Interfogat</v>
      </c>
      <c r="B5" s="66">
        <f>IF(B18&lt;66,0,IF(B18&lt;70,1,IF(B18&lt;74,2,IF(B18&lt;78,3,IF(B18&lt;82,4,IF(B18&lt;86,5,IF(B18&lt;90,6,IF(B18&lt;94,7,IF(B18&lt;98,8,IF(B18&lt;101,9,10))))))))))</f>
        <v>4</v>
      </c>
      <c r="C5" s="28" t="str">
        <f>TABELLONE!B55</f>
        <v>Ac Denti</v>
      </c>
      <c r="D5" s="66">
        <f>IF(D18&lt;66,0,IF(D18&lt;70,1,IF(D18&lt;74,2,IF(D18&lt;78,3,IF(D18&lt;82,4,IF(D18&lt;86,5,IF(D18&lt;90,6,IF(D18&lt;94,7,IF(D18&lt;98,8,IF(D18&lt;101,9,10))))))))))</f>
        <v>1</v>
      </c>
      <c r="J5" s="28" t="str">
        <f>TABELLONE!A56</f>
        <v>Evribadi</v>
      </c>
      <c r="K5" s="66">
        <f>IF(K18&lt;66,0,IF(K18&lt;70,1,IF(K18&lt;74,2,IF(K18&lt;78,3,IF(K18&lt;82,4,IF(K18&lt;86,5,IF(K18&lt;90,6,IF(K18&lt;94,7,IF(K18&lt;98,8,IF(K18&lt;101,9,10))))))))))</f>
        <v>1</v>
      </c>
      <c r="L5" s="28" t="str">
        <f>TABELLONE!B56</f>
        <v>Tette Biscottate</v>
      </c>
      <c r="M5" s="66">
        <f>IF(M18&lt;66,0,IF(M18&lt;70,1,IF(M18&lt;74,2,IF(M18&lt;78,3,IF(M18&lt;82,4,IF(M18&lt;86,5,IF(M18&lt;90,6,IF(M18&lt;94,7,IF(M18&lt;98,8,IF(M18&lt;101,9,10))))))))))</f>
        <v>3</v>
      </c>
    </row>
    <row r="6" spans="1:13">
      <c r="A6" s="9" t="s">
        <v>336</v>
      </c>
      <c r="B6" s="82">
        <v>5.5</v>
      </c>
      <c r="C6" s="9" t="s">
        <v>381</v>
      </c>
      <c r="D6" s="82">
        <v>2</v>
      </c>
      <c r="J6" s="11" t="s">
        <v>351</v>
      </c>
      <c r="K6" s="82">
        <v>5</v>
      </c>
      <c r="L6" s="9" t="s">
        <v>333</v>
      </c>
      <c r="M6" s="82">
        <v>6.5</v>
      </c>
    </row>
    <row r="7" spans="1:13">
      <c r="A7" s="9" t="s">
        <v>116</v>
      </c>
      <c r="B7" s="83">
        <v>5</v>
      </c>
      <c r="C7" s="9" t="s">
        <v>80</v>
      </c>
      <c r="D7" s="83">
        <v>6.5</v>
      </c>
      <c r="J7" s="12" t="s">
        <v>69</v>
      </c>
      <c r="K7" s="83">
        <v>6.5</v>
      </c>
      <c r="L7" s="9" t="s">
        <v>75</v>
      </c>
      <c r="M7" s="48">
        <v>8.5</v>
      </c>
    </row>
    <row r="8" spans="1:13">
      <c r="A8" s="9" t="s">
        <v>79</v>
      </c>
      <c r="B8" s="83">
        <v>10</v>
      </c>
      <c r="C8" s="9" t="s">
        <v>94</v>
      </c>
      <c r="D8" s="83">
        <v>6</v>
      </c>
      <c r="J8" s="12" t="s">
        <v>78</v>
      </c>
      <c r="K8" s="83">
        <v>6.5</v>
      </c>
      <c r="L8" s="9" t="s">
        <v>73</v>
      </c>
      <c r="M8" s="83">
        <v>6.5</v>
      </c>
    </row>
    <row r="9" spans="1:13">
      <c r="A9" s="9" t="s">
        <v>82</v>
      </c>
      <c r="B9" s="83">
        <v>5</v>
      </c>
      <c r="C9" s="9" t="s">
        <v>97</v>
      </c>
      <c r="D9" s="83">
        <v>6.5</v>
      </c>
      <c r="J9" s="12" t="s">
        <v>87</v>
      </c>
      <c r="K9" s="48">
        <v>5.5</v>
      </c>
      <c r="L9" s="9" t="s">
        <v>81</v>
      </c>
      <c r="M9" s="83">
        <v>6</v>
      </c>
    </row>
    <row r="10" spans="1:13">
      <c r="A10" s="9" t="s">
        <v>159</v>
      </c>
      <c r="B10" s="83">
        <v>5</v>
      </c>
      <c r="C10" s="9" t="s">
        <v>160</v>
      </c>
      <c r="D10" s="48">
        <v>6.5</v>
      </c>
      <c r="J10" s="12" t="s">
        <v>137</v>
      </c>
      <c r="K10" s="83">
        <v>6</v>
      </c>
      <c r="L10" s="9" t="s">
        <v>162</v>
      </c>
      <c r="M10" s="83">
        <v>6.5</v>
      </c>
    </row>
    <row r="11" spans="1:13">
      <c r="A11" s="9" t="s">
        <v>213</v>
      </c>
      <c r="B11" s="83">
        <v>6</v>
      </c>
      <c r="C11" s="9" t="s">
        <v>207</v>
      </c>
      <c r="D11" s="83">
        <v>9.5</v>
      </c>
      <c r="J11" s="12" t="s">
        <v>168</v>
      </c>
      <c r="K11" s="83">
        <v>5.5</v>
      </c>
      <c r="L11" s="9" t="s">
        <v>170</v>
      </c>
      <c r="M11" s="48">
        <v>6</v>
      </c>
    </row>
    <row r="12" spans="1:13">
      <c r="A12" s="9" t="s">
        <v>185</v>
      </c>
      <c r="B12" s="83">
        <v>6.5</v>
      </c>
      <c r="C12" s="9" t="s">
        <v>234</v>
      </c>
      <c r="D12" s="83">
        <v>7</v>
      </c>
      <c r="J12" s="12" t="s">
        <v>235</v>
      </c>
      <c r="K12" s="83">
        <v>7</v>
      </c>
      <c r="L12" s="9" t="s">
        <v>190</v>
      </c>
      <c r="M12" s="83">
        <v>6</v>
      </c>
    </row>
    <row r="13" spans="1:13">
      <c r="A13" s="61" t="s">
        <v>377</v>
      </c>
      <c r="B13" s="84">
        <v>5</v>
      </c>
      <c r="C13" s="9" t="s">
        <v>183</v>
      </c>
      <c r="D13" s="83">
        <v>5</v>
      </c>
      <c r="J13" s="12" t="s">
        <v>247</v>
      </c>
      <c r="K13" s="48">
        <v>6</v>
      </c>
      <c r="L13" s="9" t="s">
        <v>192</v>
      </c>
      <c r="M13" s="48">
        <v>5</v>
      </c>
    </row>
    <row r="14" spans="1:13">
      <c r="A14" s="9" t="s">
        <v>273</v>
      </c>
      <c r="B14" s="83">
        <v>10.5</v>
      </c>
      <c r="C14" s="9" t="s">
        <v>266</v>
      </c>
      <c r="D14" s="83">
        <v>5</v>
      </c>
      <c r="J14" s="12" t="s">
        <v>261</v>
      </c>
      <c r="K14" s="83">
        <v>5.5</v>
      </c>
      <c r="L14" s="9" t="s">
        <v>258</v>
      </c>
      <c r="M14" s="83">
        <v>10</v>
      </c>
    </row>
    <row r="15" spans="1:13">
      <c r="A15" s="9" t="s">
        <v>269</v>
      </c>
      <c r="B15" s="83">
        <v>14</v>
      </c>
      <c r="C15" s="9" t="s">
        <v>291</v>
      </c>
      <c r="D15" s="83">
        <v>5</v>
      </c>
      <c r="J15" s="12" t="s">
        <v>275</v>
      </c>
      <c r="K15" s="83">
        <v>5</v>
      </c>
      <c r="L15" s="9" t="s">
        <v>263</v>
      </c>
      <c r="M15" s="83">
        <v>9.5</v>
      </c>
    </row>
    <row r="16" spans="1:13" ht="15" thickBot="1">
      <c r="A16" s="61" t="s">
        <v>298</v>
      </c>
      <c r="B16" s="84">
        <v>6</v>
      </c>
      <c r="C16" s="10" t="s">
        <v>309</v>
      </c>
      <c r="D16" s="83">
        <v>10.5</v>
      </c>
      <c r="J16" s="13" t="s">
        <v>264</v>
      </c>
      <c r="K16" s="83">
        <v>10</v>
      </c>
      <c r="L16" s="10" t="s">
        <v>260</v>
      </c>
      <c r="M16" s="83">
        <v>6.5</v>
      </c>
    </row>
    <row r="17" spans="1:13" ht="15" thickBot="1">
      <c r="A17" s="42" t="s">
        <v>56</v>
      </c>
      <c r="B17" s="66">
        <v>1</v>
      </c>
      <c r="C17" s="108"/>
      <c r="D17" s="66"/>
      <c r="J17" s="42" t="s">
        <v>56</v>
      </c>
      <c r="K17" s="66">
        <v>1</v>
      </c>
      <c r="L17" s="108"/>
      <c r="M17" s="66"/>
    </row>
    <row r="18" spans="1:13" ht="15" thickBot="1">
      <c r="B18" s="68">
        <f>SUM(B6:B17)</f>
        <v>79.5</v>
      </c>
      <c r="D18" s="68">
        <f>SUM(D6:D17)</f>
        <v>69.5</v>
      </c>
      <c r="K18" s="68">
        <f>SUM(K6:K17)</f>
        <v>69.5</v>
      </c>
      <c r="M18" s="68">
        <f>SUM(M6:M17)</f>
        <v>77</v>
      </c>
    </row>
    <row r="19" spans="1:13" ht="15" thickBot="1">
      <c r="A19" s="53" t="s">
        <v>14</v>
      </c>
      <c r="C19" s="53" t="s">
        <v>14</v>
      </c>
      <c r="J19" s="53" t="s">
        <v>14</v>
      </c>
      <c r="L19" s="53" t="s">
        <v>14</v>
      </c>
    </row>
    <row r="20" spans="1:13">
      <c r="A20" s="1" t="s">
        <v>336</v>
      </c>
      <c r="B20" s="71">
        <v>5.5</v>
      </c>
      <c r="C20" s="1" t="s">
        <v>381</v>
      </c>
      <c r="D20" s="71">
        <v>2</v>
      </c>
      <c r="J20" s="1" t="s">
        <v>351</v>
      </c>
      <c r="K20" s="109">
        <v>5</v>
      </c>
      <c r="L20" s="1" t="s">
        <v>333</v>
      </c>
      <c r="M20" s="71">
        <v>6.5</v>
      </c>
    </row>
    <row r="21" spans="1:13">
      <c r="A21" s="44" t="s">
        <v>123</v>
      </c>
      <c r="B21" s="73">
        <v>5.5</v>
      </c>
      <c r="C21" s="44" t="s">
        <v>132</v>
      </c>
      <c r="D21" s="74">
        <v>4</v>
      </c>
      <c r="J21" s="44" t="s">
        <v>76</v>
      </c>
      <c r="K21" s="75">
        <v>5</v>
      </c>
      <c r="L21" s="44" t="s">
        <v>127</v>
      </c>
      <c r="M21" s="74">
        <v>6.5</v>
      </c>
    </row>
    <row r="22" spans="1:13">
      <c r="A22" s="2" t="s">
        <v>99</v>
      </c>
      <c r="B22" s="73" t="s">
        <v>363</v>
      </c>
      <c r="C22" s="2" t="s">
        <v>380</v>
      </c>
      <c r="D22" s="73">
        <v>6.5</v>
      </c>
      <c r="J22" s="2" t="s">
        <v>89</v>
      </c>
      <c r="K22" s="111" t="s">
        <v>363</v>
      </c>
      <c r="L22" s="2" t="s">
        <v>150</v>
      </c>
      <c r="M22" s="73">
        <v>5.5</v>
      </c>
    </row>
    <row r="23" spans="1:13">
      <c r="A23" s="44" t="s">
        <v>109</v>
      </c>
      <c r="B23" s="73">
        <v>5</v>
      </c>
      <c r="C23" s="44" t="s">
        <v>121</v>
      </c>
      <c r="D23" s="73">
        <v>5</v>
      </c>
      <c r="J23" s="44" t="s">
        <v>110</v>
      </c>
      <c r="K23" s="111">
        <v>5</v>
      </c>
      <c r="L23" s="44" t="s">
        <v>146</v>
      </c>
      <c r="M23" s="73">
        <v>5.5</v>
      </c>
    </row>
    <row r="24" spans="1:13">
      <c r="A24" s="50" t="s">
        <v>188</v>
      </c>
      <c r="B24" s="96">
        <v>5</v>
      </c>
      <c r="C24" s="2" t="s">
        <v>223</v>
      </c>
      <c r="D24" s="73">
        <v>6.5</v>
      </c>
      <c r="J24" s="2" t="s">
        <v>177</v>
      </c>
      <c r="K24" s="111" t="s">
        <v>363</v>
      </c>
      <c r="L24" s="2" t="s">
        <v>220</v>
      </c>
      <c r="M24" s="74">
        <v>7.5</v>
      </c>
    </row>
    <row r="25" spans="1:13">
      <c r="A25" s="44" t="s">
        <v>184</v>
      </c>
      <c r="B25" s="73" t="s">
        <v>363</v>
      </c>
      <c r="C25" s="44" t="s">
        <v>216</v>
      </c>
      <c r="D25" s="73">
        <v>6.5</v>
      </c>
      <c r="J25" s="44" t="s">
        <v>201</v>
      </c>
      <c r="K25" s="75" t="s">
        <v>363</v>
      </c>
      <c r="L25" s="44" t="s">
        <v>224</v>
      </c>
      <c r="M25" s="73">
        <v>6.5</v>
      </c>
    </row>
    <row r="26" spans="1:13">
      <c r="A26" s="2" t="s">
        <v>214</v>
      </c>
      <c r="B26" s="73">
        <v>5.5</v>
      </c>
      <c r="C26" s="2" t="s">
        <v>191</v>
      </c>
      <c r="D26" s="73">
        <v>5</v>
      </c>
      <c r="J26" s="2" t="s">
        <v>189</v>
      </c>
      <c r="K26" s="111">
        <v>5.5</v>
      </c>
      <c r="L26" s="2" t="s">
        <v>179</v>
      </c>
      <c r="M26" s="73">
        <v>5</v>
      </c>
    </row>
    <row r="27" spans="1:13">
      <c r="A27" s="44" t="s">
        <v>314</v>
      </c>
      <c r="B27" s="73" t="s">
        <v>363</v>
      </c>
      <c r="C27" s="44" t="s">
        <v>304</v>
      </c>
      <c r="D27" s="73">
        <v>5</v>
      </c>
      <c r="J27" s="44" t="s">
        <v>323</v>
      </c>
      <c r="K27" s="111" t="s">
        <v>363</v>
      </c>
      <c r="L27" s="44" t="s">
        <v>283</v>
      </c>
      <c r="M27" s="73">
        <v>5.5</v>
      </c>
    </row>
    <row r="28" spans="1:13">
      <c r="A28" s="44" t="s">
        <v>320</v>
      </c>
      <c r="B28" s="73">
        <v>6</v>
      </c>
      <c r="C28" s="44" t="s">
        <v>292</v>
      </c>
      <c r="D28" s="73">
        <v>9.5</v>
      </c>
      <c r="J28" s="44" t="s">
        <v>302</v>
      </c>
      <c r="K28" s="111">
        <v>4</v>
      </c>
      <c r="L28" s="44" t="s">
        <v>306</v>
      </c>
      <c r="M28" s="73" t="s">
        <v>363</v>
      </c>
    </row>
    <row r="29" spans="1:13" ht="15" thickBot="1">
      <c r="A29" s="175" t="s">
        <v>319</v>
      </c>
      <c r="B29" s="184">
        <v>6</v>
      </c>
      <c r="C29" s="55" t="s">
        <v>277</v>
      </c>
      <c r="D29" s="76">
        <v>6</v>
      </c>
      <c r="J29" s="55" t="s">
        <v>296</v>
      </c>
      <c r="K29" s="112">
        <v>5</v>
      </c>
      <c r="L29" s="55" t="s">
        <v>281</v>
      </c>
      <c r="M29" s="76">
        <v>6</v>
      </c>
    </row>
    <row r="32" spans="1:13" ht="15" thickBot="1"/>
    <row r="33" spans="1:13" ht="21" thickBot="1">
      <c r="A33" s="212" t="s">
        <v>29</v>
      </c>
      <c r="B33" s="213"/>
      <c r="C33" s="213"/>
      <c r="D33" s="213"/>
      <c r="E33" s="213"/>
      <c r="F33" s="213"/>
      <c r="G33" s="213"/>
      <c r="H33" s="213"/>
      <c r="I33" s="213"/>
      <c r="J33" s="213"/>
      <c r="K33" s="213"/>
      <c r="L33" s="213"/>
      <c r="M33" s="214"/>
    </row>
    <row r="34" spans="1:13" ht="15" thickBot="1"/>
    <row r="35" spans="1:13" ht="15" thickBot="1">
      <c r="A35" s="28" t="str">
        <f>TABELLONE!A57</f>
        <v>Scarsenal</v>
      </c>
      <c r="B35" s="66">
        <f>IF(B48&lt;66,0,IF(B48&lt;70,1,IF(B48&lt;74,2,IF(B48&lt;78,3,IF(B48&lt;82,4,IF(B48&lt;86,5,IF(B48&lt;90,6,IF(B48&lt;94,7,IF(B48&lt;98,8,IF(B48&lt;101,9,10))))))))))</f>
        <v>2</v>
      </c>
      <c r="C35" s="28" t="str">
        <f>TABELLONE!B57</f>
        <v>CS Riposa</v>
      </c>
      <c r="D35" s="66">
        <f>IF(D48&lt;66,0,IF(D48&lt;70,1,IF(D48&lt;74,2,IF(D48&lt;78,3,IF(D48&lt;82,4,IF(D48&lt;86,5,IF(D48&lt;90,6,IF(D48&lt;94,7,IF(D48&lt;98,8,IF(D48&lt;101,9,10))))))))))</f>
        <v>0</v>
      </c>
      <c r="J35" s="28" t="str">
        <f>TABELLONE!A58</f>
        <v>FC Marcellona</v>
      </c>
      <c r="K35" s="66">
        <f>IF(K48&lt;66,0,IF(K48&lt;70,1,IF(K48&lt;74,2,IF(K48&lt;78,3,IF(K48&lt;82,4,IF(K48&lt;86,5,IF(K48&lt;90,6,IF(K48&lt;94,7,IF(K48&lt;98,8,IF(K48&lt;101,9,10))))))))))</f>
        <v>2</v>
      </c>
      <c r="L35" s="28" t="str">
        <f>TABELLONE!B58</f>
        <v>Ac Conte</v>
      </c>
      <c r="M35" s="66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332</v>
      </c>
      <c r="B36" s="82">
        <v>6.5</v>
      </c>
      <c r="C36" s="9" t="s">
        <v>334</v>
      </c>
      <c r="D36" s="82">
        <v>6</v>
      </c>
      <c r="J36" s="11" t="s">
        <v>349</v>
      </c>
      <c r="K36" s="82">
        <v>5</v>
      </c>
      <c r="L36" s="9" t="s">
        <v>348</v>
      </c>
      <c r="M36" s="82">
        <v>5.5</v>
      </c>
    </row>
    <row r="37" spans="1:13">
      <c r="A37" s="9" t="s">
        <v>88</v>
      </c>
      <c r="B37" s="83">
        <v>7</v>
      </c>
      <c r="C37" s="9" t="s">
        <v>111</v>
      </c>
      <c r="D37" s="83">
        <v>6</v>
      </c>
      <c r="J37" s="12" t="s">
        <v>71</v>
      </c>
      <c r="K37" s="83">
        <v>7</v>
      </c>
      <c r="L37" s="9" t="s">
        <v>118</v>
      </c>
      <c r="M37" s="48">
        <v>5.5</v>
      </c>
    </row>
    <row r="38" spans="1:13">
      <c r="A38" s="9" t="s">
        <v>151</v>
      </c>
      <c r="B38" s="83">
        <v>6</v>
      </c>
      <c r="C38" s="9" t="s">
        <v>134</v>
      </c>
      <c r="D38" s="83">
        <v>5.5</v>
      </c>
      <c r="J38" s="12" t="s">
        <v>74</v>
      </c>
      <c r="K38" s="83">
        <v>5.5</v>
      </c>
      <c r="L38" s="9" t="s">
        <v>105</v>
      </c>
      <c r="M38" s="83">
        <v>7.5</v>
      </c>
    </row>
    <row r="39" spans="1:13">
      <c r="A39" s="61" t="s">
        <v>114</v>
      </c>
      <c r="B39" s="84">
        <v>6.5</v>
      </c>
      <c r="C39" s="9" t="s">
        <v>70</v>
      </c>
      <c r="D39" s="83">
        <v>5</v>
      </c>
      <c r="J39" s="12" t="s">
        <v>85</v>
      </c>
      <c r="K39" s="48">
        <f>7+1</f>
        <v>8</v>
      </c>
      <c r="L39" s="9" t="s">
        <v>112</v>
      </c>
      <c r="M39" s="83">
        <f>6.5+1</f>
        <v>7.5</v>
      </c>
    </row>
    <row r="40" spans="1:13">
      <c r="A40" s="9" t="s">
        <v>221</v>
      </c>
      <c r="B40" s="83">
        <f>7+1</f>
        <v>8</v>
      </c>
      <c r="C40" s="9" t="s">
        <v>172</v>
      </c>
      <c r="D40" s="48">
        <v>3.5</v>
      </c>
      <c r="J40" s="61" t="s">
        <v>91</v>
      </c>
      <c r="K40" s="84">
        <v>9.5</v>
      </c>
      <c r="L40" s="9" t="s">
        <v>161</v>
      </c>
      <c r="M40" s="83">
        <v>5</v>
      </c>
    </row>
    <row r="41" spans="1:13">
      <c r="A41" s="9" t="s">
        <v>181</v>
      </c>
      <c r="B41" s="83">
        <v>6</v>
      </c>
      <c r="C41" s="9" t="s">
        <v>199</v>
      </c>
      <c r="D41" s="83">
        <v>6</v>
      </c>
      <c r="J41" s="12" t="s">
        <v>169</v>
      </c>
      <c r="K41" s="83">
        <v>5.5</v>
      </c>
      <c r="L41" s="61" t="s">
        <v>163</v>
      </c>
      <c r="M41" s="84">
        <v>6</v>
      </c>
    </row>
    <row r="42" spans="1:13">
      <c r="A42" s="9" t="s">
        <v>211</v>
      </c>
      <c r="B42" s="83">
        <v>9.5</v>
      </c>
      <c r="C42" s="61" t="s">
        <v>218</v>
      </c>
      <c r="D42" s="83">
        <v>4</v>
      </c>
      <c r="J42" s="12" t="s">
        <v>173</v>
      </c>
      <c r="K42" s="83">
        <f>7+1</f>
        <v>8</v>
      </c>
      <c r="L42" s="9" t="s">
        <v>225</v>
      </c>
      <c r="M42" s="83">
        <v>6</v>
      </c>
    </row>
    <row r="43" spans="1:13">
      <c r="A43" s="9" t="s">
        <v>244</v>
      </c>
      <c r="B43" s="83">
        <v>5.5</v>
      </c>
      <c r="C43" s="9" t="s">
        <v>239</v>
      </c>
      <c r="D43" s="83">
        <v>4.5</v>
      </c>
      <c r="J43" s="12" t="s">
        <v>176</v>
      </c>
      <c r="K43" s="48">
        <v>5</v>
      </c>
      <c r="L43" s="61" t="s">
        <v>246</v>
      </c>
      <c r="M43" s="84">
        <v>5</v>
      </c>
    </row>
    <row r="44" spans="1:13">
      <c r="A44" s="9" t="s">
        <v>286</v>
      </c>
      <c r="B44" s="83">
        <v>6</v>
      </c>
      <c r="C44" s="9" t="s">
        <v>265</v>
      </c>
      <c r="D44" s="83">
        <v>5.5</v>
      </c>
      <c r="J44" s="12" t="s">
        <v>197</v>
      </c>
      <c r="K44" s="83">
        <v>5.5</v>
      </c>
      <c r="L44" s="9" t="s">
        <v>259</v>
      </c>
      <c r="M44" s="83">
        <v>3</v>
      </c>
    </row>
    <row r="45" spans="1:13">
      <c r="A45" s="9" t="s">
        <v>278</v>
      </c>
      <c r="B45" s="83">
        <v>6</v>
      </c>
      <c r="C45" s="9" t="s">
        <v>268</v>
      </c>
      <c r="D45" s="83">
        <v>6</v>
      </c>
      <c r="J45" s="12" t="s">
        <v>270</v>
      </c>
      <c r="K45" s="83">
        <v>5</v>
      </c>
      <c r="L45" s="9" t="s">
        <v>315</v>
      </c>
      <c r="M45" s="83">
        <v>6</v>
      </c>
    </row>
    <row r="46" spans="1:13" ht="15" thickBot="1">
      <c r="A46" s="10" t="s">
        <v>300</v>
      </c>
      <c r="B46" s="83">
        <v>5</v>
      </c>
      <c r="C46" s="10" t="s">
        <v>287</v>
      </c>
      <c r="D46" s="83">
        <v>5.5</v>
      </c>
      <c r="J46" s="13" t="s">
        <v>274</v>
      </c>
      <c r="K46" s="83">
        <v>6</v>
      </c>
      <c r="L46" s="10" t="s">
        <v>262</v>
      </c>
      <c r="M46" s="83">
        <v>5</v>
      </c>
    </row>
    <row r="47" spans="1:13" ht="15" thickBot="1">
      <c r="A47" s="42" t="s">
        <v>56</v>
      </c>
      <c r="B47" s="66">
        <v>1</v>
      </c>
      <c r="C47" s="108"/>
      <c r="D47" s="66"/>
      <c r="J47" s="42" t="s">
        <v>56</v>
      </c>
      <c r="K47" s="66">
        <v>1</v>
      </c>
      <c r="L47" s="108"/>
      <c r="M47" s="66"/>
    </row>
    <row r="48" spans="1:13" ht="15" thickBot="1">
      <c r="B48" s="68">
        <f>SUM(B36:B47)</f>
        <v>73</v>
      </c>
      <c r="D48" s="68">
        <f>SUM(D36:D47)</f>
        <v>57.5</v>
      </c>
      <c r="K48" s="68">
        <f>SUM(K36:K47)</f>
        <v>71</v>
      </c>
      <c r="M48" s="68">
        <f>SUM(M36:M47)</f>
        <v>62</v>
      </c>
    </row>
    <row r="49" spans="1:13" ht="15" thickBot="1">
      <c r="A49" s="53" t="s">
        <v>14</v>
      </c>
      <c r="C49" s="53" t="s">
        <v>14</v>
      </c>
      <c r="J49" s="53" t="s">
        <v>14</v>
      </c>
      <c r="L49" s="53" t="s">
        <v>14</v>
      </c>
    </row>
    <row r="50" spans="1:13">
      <c r="A50" s="1" t="s">
        <v>332</v>
      </c>
      <c r="B50" s="71">
        <v>6.5</v>
      </c>
      <c r="C50" s="1" t="s">
        <v>334</v>
      </c>
      <c r="D50" s="71">
        <v>6</v>
      </c>
      <c r="J50" s="1" t="s">
        <v>349</v>
      </c>
      <c r="K50" s="109">
        <v>5</v>
      </c>
      <c r="L50" s="1" t="s">
        <v>348</v>
      </c>
      <c r="M50" s="71">
        <v>5.5</v>
      </c>
    </row>
    <row r="51" spans="1:13">
      <c r="A51" s="50" t="s">
        <v>92</v>
      </c>
      <c r="B51" s="96">
        <f>5.5+1</f>
        <v>6.5</v>
      </c>
      <c r="C51" s="44" t="s">
        <v>120</v>
      </c>
      <c r="D51" s="74">
        <v>7</v>
      </c>
      <c r="J51" s="50" t="s">
        <v>93</v>
      </c>
      <c r="K51" s="96">
        <v>9.5</v>
      </c>
      <c r="L51" s="44" t="s">
        <v>90</v>
      </c>
      <c r="M51" s="74">
        <v>5.5</v>
      </c>
    </row>
    <row r="52" spans="1:13">
      <c r="A52" s="2" t="s">
        <v>158</v>
      </c>
      <c r="B52" s="73" t="s">
        <v>363</v>
      </c>
      <c r="C52" s="2" t="s">
        <v>86</v>
      </c>
      <c r="D52" s="73" t="s">
        <v>363</v>
      </c>
      <c r="J52" s="2" t="s">
        <v>125</v>
      </c>
      <c r="K52" s="111">
        <v>6.5</v>
      </c>
      <c r="L52" s="2" t="s">
        <v>107</v>
      </c>
      <c r="M52" s="73">
        <v>7</v>
      </c>
    </row>
    <row r="53" spans="1:13">
      <c r="A53" s="44" t="s">
        <v>131</v>
      </c>
      <c r="B53" s="73" t="s">
        <v>363</v>
      </c>
      <c r="C53" s="44" t="s">
        <v>147</v>
      </c>
      <c r="D53" s="73" t="s">
        <v>363</v>
      </c>
      <c r="J53" s="44" t="s">
        <v>139</v>
      </c>
      <c r="K53" s="111">
        <v>4</v>
      </c>
      <c r="L53" s="44" t="s">
        <v>101</v>
      </c>
      <c r="M53" s="73">
        <v>5</v>
      </c>
    </row>
    <row r="54" spans="1:13">
      <c r="A54" s="2" t="s">
        <v>248</v>
      </c>
      <c r="B54" s="73">
        <v>4</v>
      </c>
      <c r="C54" s="50" t="s">
        <v>206</v>
      </c>
      <c r="D54" s="50">
        <v>4</v>
      </c>
      <c r="J54" s="2" t="s">
        <v>228</v>
      </c>
      <c r="K54" s="111">
        <v>6</v>
      </c>
      <c r="L54" s="50" t="s">
        <v>203</v>
      </c>
      <c r="M54" s="96">
        <v>6</v>
      </c>
    </row>
    <row r="55" spans="1:13">
      <c r="A55" s="44" t="s">
        <v>187</v>
      </c>
      <c r="B55" s="73">
        <v>7</v>
      </c>
      <c r="C55" s="44" t="s">
        <v>202</v>
      </c>
      <c r="D55" s="73">
        <v>7.5</v>
      </c>
      <c r="J55" s="44" t="s">
        <v>219</v>
      </c>
      <c r="K55" s="75">
        <v>6.5</v>
      </c>
      <c r="L55" s="50" t="s">
        <v>164</v>
      </c>
      <c r="M55" s="96">
        <v>5</v>
      </c>
    </row>
    <row r="56" spans="1:13">
      <c r="A56" s="2" t="s">
        <v>366</v>
      </c>
      <c r="B56" s="73"/>
      <c r="C56" s="2" t="s">
        <v>196</v>
      </c>
      <c r="D56" s="73" t="s">
        <v>363</v>
      </c>
      <c r="J56" s="2" t="s">
        <v>238</v>
      </c>
      <c r="K56" s="111">
        <v>6</v>
      </c>
      <c r="L56" s="2" t="s">
        <v>165</v>
      </c>
      <c r="M56" s="73">
        <v>5.5</v>
      </c>
    </row>
    <row r="57" spans="1:13">
      <c r="A57" s="44" t="s">
        <v>267</v>
      </c>
      <c r="B57" s="73">
        <v>10.5</v>
      </c>
      <c r="C57" s="44" t="s">
        <v>311</v>
      </c>
      <c r="D57" s="73">
        <v>6</v>
      </c>
      <c r="J57" s="44" t="s">
        <v>379</v>
      </c>
      <c r="K57" s="111">
        <v>5</v>
      </c>
      <c r="L57" s="44" t="s">
        <v>301</v>
      </c>
      <c r="M57" s="73" t="s">
        <v>363</v>
      </c>
    </row>
    <row r="58" spans="1:13">
      <c r="A58" s="44" t="s">
        <v>373</v>
      </c>
      <c r="B58" s="73">
        <v>6</v>
      </c>
      <c r="C58" s="44" t="s">
        <v>303</v>
      </c>
      <c r="D58" s="73">
        <v>6</v>
      </c>
      <c r="J58" s="44" t="s">
        <v>307</v>
      </c>
      <c r="K58" s="111" t="s">
        <v>363</v>
      </c>
      <c r="L58" s="44" t="s">
        <v>284</v>
      </c>
      <c r="M58" s="73" t="s">
        <v>363</v>
      </c>
    </row>
    <row r="59" spans="1:13" ht="15" thickBot="1">
      <c r="A59" s="55" t="s">
        <v>378</v>
      </c>
      <c r="B59" s="76">
        <v>5.5</v>
      </c>
      <c r="C59" s="55" t="s">
        <v>313</v>
      </c>
      <c r="D59" s="76" t="s">
        <v>363</v>
      </c>
      <c r="J59" s="55" t="s">
        <v>316</v>
      </c>
      <c r="K59" s="112">
        <v>5.5</v>
      </c>
      <c r="L59" s="55" t="s">
        <v>312</v>
      </c>
      <c r="M59" s="76">
        <v>7</v>
      </c>
    </row>
    <row r="62" spans="1:13">
      <c r="A62" s="22"/>
      <c r="B62" s="22"/>
      <c r="C62" s="22"/>
      <c r="D62" s="22"/>
      <c r="E62" s="22"/>
      <c r="F62" s="22"/>
      <c r="H62" s="22"/>
      <c r="I62" s="22"/>
      <c r="J62" s="22"/>
      <c r="K62" s="22"/>
      <c r="L62" s="22"/>
      <c r="M62" s="22"/>
    </row>
    <row r="63" spans="1:13" ht="20">
      <c r="A63" s="218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</row>
    <row r="64" spans="1:1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4"/>
      <c r="B78" s="23"/>
      <c r="C78" s="24"/>
      <c r="D78" s="23"/>
      <c r="E78" s="23"/>
      <c r="F78" s="23"/>
      <c r="G78" s="23"/>
      <c r="H78" s="23"/>
      <c r="I78" s="23"/>
      <c r="J78" s="24"/>
      <c r="K78" s="23"/>
      <c r="L78" s="24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 ht="20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4"/>
      <c r="B108" s="23"/>
      <c r="C108" s="24"/>
      <c r="D108" s="23"/>
      <c r="E108" s="23"/>
      <c r="F108" s="23"/>
      <c r="G108" s="23"/>
      <c r="H108" s="23"/>
      <c r="I108" s="23"/>
      <c r="J108" s="24"/>
      <c r="K108" s="23"/>
      <c r="L108" s="24"/>
      <c r="M108" s="23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</sheetData>
  <sheetProtection password="DF91" sheet="1" objects="1" scenarios="1" selectLockedCells="1" selectUnlockedCells="1"/>
  <mergeCells count="3">
    <mergeCell ref="A33:M33"/>
    <mergeCell ref="A63:M63"/>
    <mergeCell ref="A93:M9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9"/>
  <sheetViews>
    <sheetView topLeftCell="A25" workbookViewId="0">
      <selection activeCell="J51" sqref="J51:K51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9.1640625" bestFit="1" customWidth="1"/>
    <col min="10" max="10" width="23" bestFit="1" customWidth="1"/>
    <col min="12" max="12" width="24.83203125" bestFit="1" customWidth="1"/>
    <col min="13" max="13" width="8.5" customWidth="1"/>
  </cols>
  <sheetData>
    <row r="1" spans="1:13" ht="23">
      <c r="A1" s="15" t="s">
        <v>58</v>
      </c>
    </row>
    <row r="2" spans="1:13" ht="15" thickBot="1"/>
    <row r="3" spans="1:13" ht="21" thickBot="1">
      <c r="A3" s="19"/>
      <c r="B3" s="20"/>
      <c r="C3" s="20"/>
      <c r="D3" s="20"/>
      <c r="E3" s="20"/>
      <c r="F3" s="20"/>
      <c r="G3" s="30" t="s">
        <v>55</v>
      </c>
      <c r="H3" s="20"/>
      <c r="I3" s="20"/>
      <c r="J3" s="20"/>
      <c r="K3" s="20"/>
      <c r="L3" s="20"/>
      <c r="M3" s="21"/>
    </row>
    <row r="4" spans="1:13" ht="15" thickBot="1"/>
    <row r="5" spans="1:13" ht="15" thickBot="1">
      <c r="A5" s="28" t="str">
        <f>TABELLONE!B55</f>
        <v>Ac Denti</v>
      </c>
      <c r="B5" s="66">
        <f>IF(B18&lt;66,0,IF(B18&lt;70,1,IF(B18&lt;74,2,IF(B18&lt;78,3,IF(B18&lt;82,4,IF(B18&lt;86,5,IF(B18&lt;90,6,IF(B18&lt;94,7,IF(B18&lt;98,8,IF(B18&lt;101,9,10))))))))))</f>
        <v>3</v>
      </c>
      <c r="C5" s="28" t="str">
        <f>TABELLONE!A55</f>
        <v>Interfogat</v>
      </c>
      <c r="D5" s="66">
        <f>IF(D18&lt;66,0,IF(D18&lt;70,1,IF(D18&lt;74,2,IF(D18&lt;78,3,IF(D18&lt;82,4,IF(D18&lt;86,5,IF(D18&lt;90,6,IF(D18&lt;94,7,IF(D18&lt;98,8,IF(D18&lt;101,9,10))))))))))</f>
        <v>3</v>
      </c>
      <c r="E5" s="120"/>
      <c r="F5" s="121"/>
      <c r="J5" s="28" t="str">
        <f>TABELLONE!B56</f>
        <v>Tette Biscottate</v>
      </c>
      <c r="K5" s="66">
        <f>IF(K18&lt;66,0,IF(K18&lt;70,1,IF(K18&lt;74,2,IF(K18&lt;78,3,IF(K18&lt;82,4,IF(K18&lt;86,5,IF(K18&lt;90,6,IF(K18&lt;94,7,IF(K18&lt;98,8,IF(K18&lt;101,9,10))))))))))</f>
        <v>2</v>
      </c>
      <c r="L5" s="28" t="str">
        <f>TABELLONE!A56</f>
        <v>Evribadi</v>
      </c>
      <c r="M5" s="66">
        <f>IF(M18&lt;66,0,IF(M18&lt;70,1,IF(M18&lt;74,2,IF(M18&lt;78,3,IF(M18&lt;82,4,IF(M18&lt;86,5,IF(M18&lt;90,6,IF(M18&lt;94,7,IF(M18&lt;98,8,IF(M18&lt;101,9,10))))))))))</f>
        <v>3</v>
      </c>
    </row>
    <row r="6" spans="1:13">
      <c r="A6" s="11" t="s">
        <v>381</v>
      </c>
      <c r="B6" s="82">
        <v>6</v>
      </c>
      <c r="C6" s="11" t="s">
        <v>336</v>
      </c>
      <c r="D6" s="82">
        <v>10</v>
      </c>
      <c r="J6" s="11" t="s">
        <v>333</v>
      </c>
      <c r="K6" s="82">
        <v>1.5</v>
      </c>
      <c r="L6" s="11" t="s">
        <v>351</v>
      </c>
      <c r="M6" s="82">
        <v>6.5</v>
      </c>
    </row>
    <row r="7" spans="1:13">
      <c r="A7" s="12" t="s">
        <v>80</v>
      </c>
      <c r="B7" s="83">
        <v>6.5</v>
      </c>
      <c r="C7" s="12" t="s">
        <v>79</v>
      </c>
      <c r="D7" s="83">
        <v>5.5</v>
      </c>
      <c r="J7" s="12" t="s">
        <v>81</v>
      </c>
      <c r="K7" s="83">
        <v>9.5</v>
      </c>
      <c r="L7" s="12" t="s">
        <v>69</v>
      </c>
      <c r="M7" s="87">
        <v>7.5</v>
      </c>
    </row>
    <row r="8" spans="1:13">
      <c r="A8" s="12" t="s">
        <v>94</v>
      </c>
      <c r="B8" s="83">
        <v>6.5</v>
      </c>
      <c r="C8" s="61" t="s">
        <v>123</v>
      </c>
      <c r="D8" s="83">
        <v>6.5</v>
      </c>
      <c r="J8" s="12" t="s">
        <v>75</v>
      </c>
      <c r="K8" s="83">
        <v>5</v>
      </c>
      <c r="L8" s="12" t="s">
        <v>87</v>
      </c>
      <c r="M8" s="83">
        <v>6.5</v>
      </c>
    </row>
    <row r="9" spans="1:13">
      <c r="A9" s="12" t="s">
        <v>380</v>
      </c>
      <c r="B9" s="83">
        <v>6.5</v>
      </c>
      <c r="C9" s="12" t="s">
        <v>116</v>
      </c>
      <c r="D9" s="83">
        <v>6</v>
      </c>
      <c r="J9" s="12" t="s">
        <v>73</v>
      </c>
      <c r="K9" s="87">
        <v>9.5</v>
      </c>
      <c r="L9" s="12" t="s">
        <v>78</v>
      </c>
      <c r="M9" s="83">
        <v>7.5</v>
      </c>
    </row>
    <row r="10" spans="1:13">
      <c r="A10" s="12" t="s">
        <v>160</v>
      </c>
      <c r="B10" s="83">
        <v>7</v>
      </c>
      <c r="C10" s="12" t="s">
        <v>82</v>
      </c>
      <c r="D10" s="87">
        <v>6.5</v>
      </c>
      <c r="J10" s="12" t="s">
        <v>190</v>
      </c>
      <c r="K10" s="83">
        <v>7</v>
      </c>
      <c r="L10" s="12" t="s">
        <v>180</v>
      </c>
      <c r="M10" s="83">
        <v>7</v>
      </c>
    </row>
    <row r="11" spans="1:13">
      <c r="A11" s="12" t="s">
        <v>234</v>
      </c>
      <c r="B11" s="83">
        <v>10</v>
      </c>
      <c r="C11" s="12" t="s">
        <v>159</v>
      </c>
      <c r="D11" s="83">
        <v>4</v>
      </c>
      <c r="J11" s="12" t="s">
        <v>170</v>
      </c>
      <c r="K11" s="83">
        <v>6.5</v>
      </c>
      <c r="L11" s="12" t="s">
        <v>235</v>
      </c>
      <c r="M11" s="87">
        <v>5</v>
      </c>
    </row>
    <row r="12" spans="1:13">
      <c r="A12" s="12" t="s">
        <v>207</v>
      </c>
      <c r="B12" s="83">
        <v>6</v>
      </c>
      <c r="C12" s="61" t="s">
        <v>213</v>
      </c>
      <c r="D12" s="83">
        <v>4.5</v>
      </c>
      <c r="J12" s="12" t="s">
        <v>162</v>
      </c>
      <c r="K12" s="83">
        <v>10.5</v>
      </c>
      <c r="L12" s="12" t="s">
        <v>177</v>
      </c>
      <c r="M12" s="83">
        <v>5</v>
      </c>
    </row>
    <row r="13" spans="1:13">
      <c r="A13" s="12" t="s">
        <v>183</v>
      </c>
      <c r="B13" s="83">
        <v>3.5</v>
      </c>
      <c r="C13" s="12" t="s">
        <v>382</v>
      </c>
      <c r="D13" s="83">
        <v>5.5</v>
      </c>
      <c r="J13" s="12" t="s">
        <v>224</v>
      </c>
      <c r="K13" s="87">
        <v>5.5</v>
      </c>
      <c r="L13" s="12" t="s">
        <v>168</v>
      </c>
      <c r="M13" s="87">
        <v>7.5</v>
      </c>
    </row>
    <row r="14" spans="1:13">
      <c r="A14" s="12" t="s">
        <v>266</v>
      </c>
      <c r="B14" s="83">
        <v>5</v>
      </c>
      <c r="C14" s="12" t="s">
        <v>269</v>
      </c>
      <c r="D14" s="83">
        <v>5.5</v>
      </c>
      <c r="J14" s="12" t="s">
        <v>263</v>
      </c>
      <c r="K14" s="83">
        <v>2</v>
      </c>
      <c r="L14" s="12" t="s">
        <v>261</v>
      </c>
      <c r="M14" s="83">
        <v>10</v>
      </c>
    </row>
    <row r="15" spans="1:13">
      <c r="A15" s="12" t="s">
        <v>291</v>
      </c>
      <c r="B15" s="83">
        <v>6.5</v>
      </c>
      <c r="C15" s="12" t="s">
        <v>273</v>
      </c>
      <c r="D15" s="83">
        <v>16</v>
      </c>
      <c r="J15" s="12" t="s">
        <v>260</v>
      </c>
      <c r="K15" s="83">
        <v>3</v>
      </c>
      <c r="L15" s="12" t="s">
        <v>275</v>
      </c>
      <c r="M15" s="83">
        <v>6.5</v>
      </c>
    </row>
    <row r="16" spans="1:13" ht="15" thickBot="1">
      <c r="A16" s="13" t="s">
        <v>309</v>
      </c>
      <c r="B16" s="83">
        <v>10</v>
      </c>
      <c r="C16" s="61" t="s">
        <v>298</v>
      </c>
      <c r="D16" s="83">
        <v>5</v>
      </c>
      <c r="J16" s="13" t="s">
        <v>258</v>
      </c>
      <c r="K16" s="83">
        <v>12.5</v>
      </c>
      <c r="L16" s="13" t="s">
        <v>264</v>
      </c>
      <c r="M16" s="83">
        <v>5.5</v>
      </c>
    </row>
    <row r="17" spans="1:13" ht="15" thickBot="1">
      <c r="A17" s="42" t="s">
        <v>56</v>
      </c>
      <c r="B17" s="66">
        <v>1</v>
      </c>
      <c r="C17" s="108"/>
      <c r="D17" s="66"/>
      <c r="J17" s="42" t="s">
        <v>56</v>
      </c>
      <c r="K17" s="66">
        <v>1</v>
      </c>
      <c r="L17" s="108"/>
      <c r="M17" s="66"/>
    </row>
    <row r="18" spans="1:13" ht="15" thickBot="1">
      <c r="B18" s="68">
        <f>SUM(B6:B17)</f>
        <v>74.5</v>
      </c>
      <c r="D18" s="68">
        <f>SUM(D6:D17)</f>
        <v>75</v>
      </c>
      <c r="K18" s="68">
        <f>SUM(K6:K17)</f>
        <v>73.5</v>
      </c>
      <c r="M18" s="68">
        <f>SUM(M6:M17)</f>
        <v>74.5</v>
      </c>
    </row>
    <row r="19" spans="1:13" ht="15" thickBot="1">
      <c r="A19" s="53" t="s">
        <v>14</v>
      </c>
      <c r="C19" s="53" t="s">
        <v>14</v>
      </c>
      <c r="J19" s="53" t="s">
        <v>14</v>
      </c>
      <c r="L19" s="53" t="s">
        <v>14</v>
      </c>
    </row>
    <row r="20" spans="1:13">
      <c r="A20" s="1" t="s">
        <v>381</v>
      </c>
      <c r="B20" s="71">
        <v>6</v>
      </c>
      <c r="C20" s="1" t="s">
        <v>336</v>
      </c>
      <c r="D20" s="71">
        <v>7</v>
      </c>
      <c r="J20" s="1" t="s">
        <v>333</v>
      </c>
      <c r="K20" s="109">
        <v>1.5</v>
      </c>
      <c r="L20" s="1" t="s">
        <v>351</v>
      </c>
      <c r="M20" s="71">
        <v>6.5</v>
      </c>
    </row>
    <row r="21" spans="1:13">
      <c r="A21" s="44" t="s">
        <v>121</v>
      </c>
      <c r="B21" s="73">
        <v>5.5</v>
      </c>
      <c r="C21" s="186" t="s">
        <v>99</v>
      </c>
      <c r="D21" s="72">
        <v>6.5</v>
      </c>
      <c r="J21" s="44" t="s">
        <v>127</v>
      </c>
      <c r="K21" s="110" t="s">
        <v>363</v>
      </c>
      <c r="L21" s="44" t="s">
        <v>137</v>
      </c>
      <c r="M21" s="72">
        <v>6</v>
      </c>
    </row>
    <row r="22" spans="1:13">
      <c r="A22" s="2" t="s">
        <v>97</v>
      </c>
      <c r="B22" s="73" t="s">
        <v>363</v>
      </c>
      <c r="C22" s="2" t="s">
        <v>109</v>
      </c>
      <c r="D22" s="73">
        <v>6</v>
      </c>
      <c r="J22" s="2" t="s">
        <v>150</v>
      </c>
      <c r="K22" s="111">
        <v>3.5</v>
      </c>
      <c r="L22" s="2" t="s">
        <v>98</v>
      </c>
      <c r="M22" s="73">
        <v>7</v>
      </c>
    </row>
    <row r="23" spans="1:13">
      <c r="A23" s="44" t="s">
        <v>366</v>
      </c>
      <c r="B23" s="73"/>
      <c r="C23" s="44" t="s">
        <v>138</v>
      </c>
      <c r="D23" s="73">
        <v>4</v>
      </c>
      <c r="J23" s="44" t="s">
        <v>146</v>
      </c>
      <c r="K23" s="111">
        <v>6</v>
      </c>
      <c r="L23" s="44" t="s">
        <v>76</v>
      </c>
      <c r="M23" s="73">
        <v>4</v>
      </c>
    </row>
    <row r="24" spans="1:13">
      <c r="A24" s="2" t="s">
        <v>223</v>
      </c>
      <c r="B24" s="73" t="s">
        <v>363</v>
      </c>
      <c r="C24" s="2" t="s">
        <v>377</v>
      </c>
      <c r="D24" s="73" t="s">
        <v>363</v>
      </c>
      <c r="J24" s="2" t="s">
        <v>192</v>
      </c>
      <c r="K24" s="111">
        <v>6</v>
      </c>
      <c r="L24" s="2" t="s">
        <v>247</v>
      </c>
      <c r="M24" s="72" t="s">
        <v>363</v>
      </c>
    </row>
    <row r="25" spans="1:13" ht="15" thickBot="1">
      <c r="A25" s="44" t="s">
        <v>216</v>
      </c>
      <c r="B25" s="73">
        <v>6.5</v>
      </c>
      <c r="C25" s="175" t="s">
        <v>214</v>
      </c>
      <c r="D25" s="73">
        <v>4.5</v>
      </c>
      <c r="J25" s="44" t="s">
        <v>220</v>
      </c>
      <c r="K25" s="110">
        <v>7.5</v>
      </c>
      <c r="L25" s="44" t="s">
        <v>201</v>
      </c>
      <c r="M25" s="73" t="s">
        <v>363</v>
      </c>
    </row>
    <row r="26" spans="1:13">
      <c r="A26" s="2" t="s">
        <v>233</v>
      </c>
      <c r="B26" s="73" t="s">
        <v>363</v>
      </c>
      <c r="C26" s="44" t="s">
        <v>184</v>
      </c>
      <c r="D26" s="73">
        <v>6.5</v>
      </c>
      <c r="J26" s="2" t="s">
        <v>179</v>
      </c>
      <c r="K26" s="111">
        <v>4.5</v>
      </c>
      <c r="L26" s="2" t="s">
        <v>189</v>
      </c>
      <c r="M26" s="73">
        <v>4.5</v>
      </c>
    </row>
    <row r="27" spans="1:13">
      <c r="A27" s="44" t="s">
        <v>292</v>
      </c>
      <c r="B27" s="73">
        <v>5</v>
      </c>
      <c r="C27" s="44" t="s">
        <v>314</v>
      </c>
      <c r="D27" s="73" t="s">
        <v>363</v>
      </c>
      <c r="J27" s="44" t="s">
        <v>281</v>
      </c>
      <c r="K27" s="111" t="s">
        <v>363</v>
      </c>
      <c r="L27" s="44" t="s">
        <v>323</v>
      </c>
      <c r="M27" s="73" t="s">
        <v>363</v>
      </c>
    </row>
    <row r="28" spans="1:13">
      <c r="A28" s="44" t="s">
        <v>277</v>
      </c>
      <c r="B28" s="73" t="s">
        <v>363</v>
      </c>
      <c r="C28" s="186" t="s">
        <v>320</v>
      </c>
      <c r="D28" s="73">
        <v>5</v>
      </c>
      <c r="J28" s="44" t="s">
        <v>306</v>
      </c>
      <c r="K28" s="111">
        <v>6</v>
      </c>
      <c r="L28" s="44" t="s">
        <v>302</v>
      </c>
      <c r="M28" s="73">
        <v>10</v>
      </c>
    </row>
    <row r="29" spans="1:13" ht="15" thickBot="1">
      <c r="A29" s="55" t="s">
        <v>304</v>
      </c>
      <c r="B29" s="76">
        <v>7</v>
      </c>
      <c r="C29" s="55" t="s">
        <v>319</v>
      </c>
      <c r="D29" s="76">
        <v>6</v>
      </c>
      <c r="J29" s="55" t="s">
        <v>283</v>
      </c>
      <c r="K29" s="112">
        <v>5</v>
      </c>
      <c r="L29" s="55" t="s">
        <v>296</v>
      </c>
      <c r="M29" s="76">
        <v>4.5</v>
      </c>
    </row>
    <row r="32" spans="1:13" ht="15" thickBot="1"/>
    <row r="33" spans="1:13" ht="21" thickBot="1">
      <c r="A33" s="212" t="s">
        <v>29</v>
      </c>
      <c r="B33" s="213"/>
      <c r="C33" s="213"/>
      <c r="D33" s="213"/>
      <c r="E33" s="213"/>
      <c r="F33" s="213"/>
      <c r="G33" s="213"/>
      <c r="H33" s="213"/>
      <c r="I33" s="213"/>
      <c r="J33" s="213"/>
      <c r="K33" s="213"/>
      <c r="L33" s="213"/>
      <c r="M33" s="214"/>
    </row>
    <row r="34" spans="1:13" ht="15" thickBot="1"/>
    <row r="35" spans="1:13" ht="15" thickBot="1">
      <c r="A35" s="28" t="str">
        <f>TABELLONE!B57</f>
        <v>CS Riposa</v>
      </c>
      <c r="B35" s="66">
        <f>IF(B48&lt;66,0,IF(B48&lt;70,1,IF(B48&lt;74,2,IF(B48&lt;78,3,IF(B48&lt;82,4,IF(B48&lt;86,5,IF(B48&lt;90,6,IF(B48&lt;94,7,IF(B48&lt;98,8,IF(B48&lt;101,9,10))))))))))</f>
        <v>4</v>
      </c>
      <c r="C35" s="28" t="str">
        <f>TABELLONE!A57</f>
        <v>Scarsenal</v>
      </c>
      <c r="D35" s="66">
        <f>IF(D48&lt;66,0,IF(D48&lt;70,1,IF(D48&lt;74,2,IF(D48&lt;78,3,IF(D48&lt;82,4,IF(D48&lt;86,5,IF(D48&lt;90,6,IF(D48&lt;94,7,IF(D48&lt;98,8,IF(D48&lt;101,9,10))))))))))</f>
        <v>1</v>
      </c>
      <c r="J35" s="28" t="str">
        <f>TABELLONE!B58</f>
        <v>Ac Conte</v>
      </c>
      <c r="K35" s="66">
        <f>IF(K48&lt;66,0,IF(K48&lt;70,1,IF(K48&lt;74,2,IF(K48&lt;78,3,IF(K48&lt;82,4,IF(K48&lt;86,5,IF(K48&lt;90,6,IF(K48&lt;94,7,IF(K48&lt;98,8,IF(K48&lt;101,9,10))))))))))</f>
        <v>3</v>
      </c>
      <c r="L35" s="28" t="str">
        <f>TABELLONE!A58</f>
        <v>FC Marcellona</v>
      </c>
      <c r="M35" s="66">
        <f>IF(M48&lt;66,0,IF(M48&lt;70,1,IF(M48&lt;74,2,IF(M48&lt;78,3,IF(M48&lt;82,4,IF(M48&lt;86,5,IF(M48&lt;90,6,IF(M48&lt;94,7,IF(M48&lt;98,8,IF(M48&lt;101,9,10))))))))))</f>
        <v>2</v>
      </c>
    </row>
    <row r="36" spans="1:13">
      <c r="A36" s="11" t="s">
        <v>383</v>
      </c>
      <c r="B36" s="82">
        <v>6</v>
      </c>
      <c r="C36" s="11" t="s">
        <v>332</v>
      </c>
      <c r="D36" s="82">
        <v>5</v>
      </c>
      <c r="J36" s="11" t="s">
        <v>348</v>
      </c>
      <c r="K36" s="82">
        <v>6</v>
      </c>
      <c r="L36" s="11" t="s">
        <v>349</v>
      </c>
      <c r="M36" s="82">
        <v>4.5</v>
      </c>
    </row>
    <row r="37" spans="1:13">
      <c r="A37" s="12" t="s">
        <v>384</v>
      </c>
      <c r="B37" s="83">
        <v>6</v>
      </c>
      <c r="C37" s="12" t="s">
        <v>88</v>
      </c>
      <c r="D37" s="83">
        <v>5</v>
      </c>
      <c r="J37" s="61" t="s">
        <v>105</v>
      </c>
      <c r="K37" s="83">
        <v>6.5</v>
      </c>
      <c r="L37" s="12" t="s">
        <v>71</v>
      </c>
      <c r="M37" s="87">
        <v>10</v>
      </c>
    </row>
    <row r="38" spans="1:13">
      <c r="A38" s="61" t="s">
        <v>385</v>
      </c>
      <c r="B38" s="83">
        <v>4.5</v>
      </c>
      <c r="C38" s="12" t="s">
        <v>151</v>
      </c>
      <c r="D38" s="83">
        <v>7</v>
      </c>
      <c r="J38" s="12" t="s">
        <v>107</v>
      </c>
      <c r="K38" s="83">
        <v>7</v>
      </c>
      <c r="L38" s="12" t="s">
        <v>93</v>
      </c>
      <c r="M38" s="83">
        <v>6</v>
      </c>
    </row>
    <row r="39" spans="1:13">
      <c r="A39" s="12" t="s">
        <v>386</v>
      </c>
      <c r="B39" s="83">
        <v>3.5</v>
      </c>
      <c r="C39" s="12" t="s">
        <v>114</v>
      </c>
      <c r="D39" s="83">
        <v>6</v>
      </c>
      <c r="J39" s="12" t="s">
        <v>90</v>
      </c>
      <c r="K39" s="87">
        <v>6.5</v>
      </c>
      <c r="L39" s="12" t="s">
        <v>85</v>
      </c>
      <c r="M39" s="83">
        <v>6</v>
      </c>
    </row>
    <row r="40" spans="1:13">
      <c r="A40" s="61" t="s">
        <v>387</v>
      </c>
      <c r="B40" s="83">
        <v>10.5</v>
      </c>
      <c r="C40" s="12" t="s">
        <v>221</v>
      </c>
      <c r="D40" s="87">
        <v>5</v>
      </c>
      <c r="J40" s="12" t="s">
        <v>225</v>
      </c>
      <c r="K40" s="83">
        <v>10.5</v>
      </c>
      <c r="L40" s="12" t="s">
        <v>74</v>
      </c>
      <c r="M40" s="83">
        <v>6</v>
      </c>
    </row>
    <row r="41" spans="1:13">
      <c r="A41" s="12" t="s">
        <v>388</v>
      </c>
      <c r="B41" s="83">
        <v>6.5</v>
      </c>
      <c r="C41" s="12" t="s">
        <v>211</v>
      </c>
      <c r="D41" s="83">
        <v>6.5</v>
      </c>
      <c r="J41" s="12" t="s">
        <v>161</v>
      </c>
      <c r="K41" s="83">
        <v>10</v>
      </c>
      <c r="L41" s="12" t="s">
        <v>169</v>
      </c>
      <c r="M41" s="87">
        <v>5</v>
      </c>
    </row>
    <row r="42" spans="1:13">
      <c r="A42" s="61" t="s">
        <v>389</v>
      </c>
      <c r="B42" s="83">
        <v>6.5</v>
      </c>
      <c r="C42" s="12" t="s">
        <v>187</v>
      </c>
      <c r="D42" s="83">
        <v>10</v>
      </c>
      <c r="J42" s="12" t="s">
        <v>203</v>
      </c>
      <c r="K42" s="83">
        <v>6.5</v>
      </c>
      <c r="L42" s="12" t="s">
        <v>176</v>
      </c>
      <c r="M42" s="83">
        <v>10.5</v>
      </c>
    </row>
    <row r="43" spans="1:13">
      <c r="A43" s="12" t="s">
        <v>390</v>
      </c>
      <c r="B43" s="83">
        <v>5.5</v>
      </c>
      <c r="C43" s="12" t="s">
        <v>181</v>
      </c>
      <c r="D43" s="83">
        <v>6</v>
      </c>
      <c r="J43" s="12" t="s">
        <v>164</v>
      </c>
      <c r="K43" s="87">
        <v>5</v>
      </c>
      <c r="L43" s="12" t="s">
        <v>173</v>
      </c>
      <c r="M43" s="87">
        <v>6.5</v>
      </c>
    </row>
    <row r="44" spans="1:13">
      <c r="A44" s="12" t="s">
        <v>391</v>
      </c>
      <c r="B44" s="83">
        <v>13</v>
      </c>
      <c r="C44" s="12" t="s">
        <v>286</v>
      </c>
      <c r="D44" s="83">
        <v>5</v>
      </c>
      <c r="J44" s="12" t="s">
        <v>259</v>
      </c>
      <c r="K44" s="83">
        <v>9</v>
      </c>
      <c r="L44" s="12" t="s">
        <v>197</v>
      </c>
      <c r="M44" s="83">
        <v>8</v>
      </c>
    </row>
    <row r="45" spans="1:13">
      <c r="A45" s="12" t="s">
        <v>392</v>
      </c>
      <c r="B45" s="83">
        <v>9</v>
      </c>
      <c r="C45" s="12" t="s">
        <v>300</v>
      </c>
      <c r="D45" s="83">
        <v>6.5</v>
      </c>
      <c r="J45" s="12" t="s">
        <v>262</v>
      </c>
      <c r="K45" s="83">
        <v>3.5</v>
      </c>
      <c r="L45" s="12" t="s">
        <v>270</v>
      </c>
      <c r="M45" s="83">
        <v>6.5</v>
      </c>
    </row>
    <row r="46" spans="1:13" ht="15" thickBot="1">
      <c r="A46" s="13" t="s">
        <v>393</v>
      </c>
      <c r="B46" s="83">
        <v>6</v>
      </c>
      <c r="C46" s="13" t="s">
        <v>267</v>
      </c>
      <c r="D46" s="83">
        <v>4.5</v>
      </c>
      <c r="J46" s="13" t="s">
        <v>301</v>
      </c>
      <c r="K46" s="83">
        <v>5</v>
      </c>
      <c r="L46" s="13" t="s">
        <v>379</v>
      </c>
      <c r="M46" s="83">
        <v>4.5</v>
      </c>
    </row>
    <row r="47" spans="1:13" ht="15" thickBot="1">
      <c r="A47" s="42" t="s">
        <v>56</v>
      </c>
      <c r="B47" s="66">
        <v>1</v>
      </c>
      <c r="C47" s="108"/>
      <c r="D47" s="66"/>
      <c r="J47" s="42" t="s">
        <v>56</v>
      </c>
      <c r="K47" s="66">
        <v>1</v>
      </c>
      <c r="L47" s="108"/>
      <c r="M47" s="66"/>
    </row>
    <row r="48" spans="1:13" ht="15" thickBot="1">
      <c r="B48" s="68">
        <f>SUM(B36:B47)</f>
        <v>78</v>
      </c>
      <c r="D48" s="68">
        <f>SUM(D36:D47)</f>
        <v>66.5</v>
      </c>
      <c r="K48" s="68">
        <f>SUM(K36:K47)</f>
        <v>76.5</v>
      </c>
      <c r="M48" s="68">
        <f>SUM(M36:M47)</f>
        <v>73.5</v>
      </c>
    </row>
    <row r="49" spans="1:13" ht="15" thickBot="1">
      <c r="A49" s="53" t="s">
        <v>14</v>
      </c>
      <c r="C49" s="53" t="s">
        <v>14</v>
      </c>
      <c r="J49" s="53" t="s">
        <v>14</v>
      </c>
      <c r="L49" s="53" t="s">
        <v>14</v>
      </c>
    </row>
    <row r="50" spans="1:13">
      <c r="A50" s="1" t="s">
        <v>383</v>
      </c>
      <c r="B50" s="71">
        <v>6</v>
      </c>
      <c r="C50" s="1" t="s">
        <v>332</v>
      </c>
      <c r="D50" s="71">
        <v>5</v>
      </c>
      <c r="J50" s="1" t="s">
        <v>348</v>
      </c>
      <c r="K50" s="109">
        <v>6</v>
      </c>
      <c r="L50" s="1" t="s">
        <v>349</v>
      </c>
      <c r="M50" s="71">
        <v>4.5</v>
      </c>
    </row>
    <row r="51" spans="1:13">
      <c r="A51" s="186" t="s">
        <v>394</v>
      </c>
      <c r="B51" s="73">
        <v>4.5</v>
      </c>
      <c r="C51" s="44" t="s">
        <v>72</v>
      </c>
      <c r="D51" s="72">
        <v>6.5</v>
      </c>
      <c r="J51" s="186" t="s">
        <v>118</v>
      </c>
      <c r="K51" s="110">
        <v>6.5</v>
      </c>
      <c r="L51" s="44" t="s">
        <v>125</v>
      </c>
      <c r="M51" s="72">
        <v>4</v>
      </c>
    </row>
    <row r="52" spans="1:13">
      <c r="A52" s="2" t="s">
        <v>395</v>
      </c>
      <c r="B52" s="73">
        <v>6</v>
      </c>
      <c r="C52" s="2" t="s">
        <v>92</v>
      </c>
      <c r="D52" s="73">
        <v>8.5</v>
      </c>
      <c r="J52" s="2" t="s">
        <v>112</v>
      </c>
      <c r="K52" s="111">
        <v>7.5</v>
      </c>
      <c r="L52" s="2" t="s">
        <v>139</v>
      </c>
      <c r="M52" s="73"/>
    </row>
    <row r="53" spans="1:13">
      <c r="A53" s="44" t="s">
        <v>396</v>
      </c>
      <c r="B53" s="73">
        <v>6.5</v>
      </c>
      <c r="C53" s="44" t="s">
        <v>131</v>
      </c>
      <c r="D53" s="73" t="s">
        <v>363</v>
      </c>
      <c r="J53" s="44" t="s">
        <v>140</v>
      </c>
      <c r="K53" s="111">
        <v>6</v>
      </c>
      <c r="L53" s="44" t="s">
        <v>366</v>
      </c>
      <c r="M53" s="73"/>
    </row>
    <row r="54" spans="1:13">
      <c r="A54" s="185" t="s">
        <v>397</v>
      </c>
      <c r="B54" s="73">
        <v>10.5</v>
      </c>
      <c r="C54" s="2" t="s">
        <v>242</v>
      </c>
      <c r="D54" s="73">
        <v>5</v>
      </c>
      <c r="J54" s="2" t="s">
        <v>165</v>
      </c>
      <c r="K54" s="111">
        <v>5</v>
      </c>
      <c r="L54" s="2" t="s">
        <v>231</v>
      </c>
      <c r="M54" s="72" t="s">
        <v>363</v>
      </c>
    </row>
    <row r="55" spans="1:13">
      <c r="A55" s="186" t="s">
        <v>398</v>
      </c>
      <c r="B55" s="73">
        <v>6.5</v>
      </c>
      <c r="C55" s="44" t="s">
        <v>244</v>
      </c>
      <c r="D55" s="73">
        <v>6</v>
      </c>
      <c r="J55" s="44" t="s">
        <v>246</v>
      </c>
      <c r="K55" s="110" t="s">
        <v>363</v>
      </c>
      <c r="L55" s="44" t="s">
        <v>219</v>
      </c>
      <c r="M55" s="73"/>
    </row>
    <row r="56" spans="1:13">
      <c r="A56" s="2" t="s">
        <v>399</v>
      </c>
      <c r="B56" s="73">
        <v>5.5</v>
      </c>
      <c r="C56" s="2" t="s">
        <v>205</v>
      </c>
      <c r="D56" s="73" t="s">
        <v>363</v>
      </c>
      <c r="J56" s="2" t="s">
        <v>163</v>
      </c>
      <c r="K56" s="111">
        <v>5</v>
      </c>
      <c r="L56" s="2" t="s">
        <v>238</v>
      </c>
      <c r="M56" s="73">
        <v>6</v>
      </c>
    </row>
    <row r="57" spans="1:13">
      <c r="A57" s="44" t="s">
        <v>400</v>
      </c>
      <c r="B57" s="73" t="s">
        <v>363</v>
      </c>
      <c r="C57" s="44" t="s">
        <v>278</v>
      </c>
      <c r="D57" s="73" t="s">
        <v>363</v>
      </c>
      <c r="J57" s="44" t="s">
        <v>284</v>
      </c>
      <c r="K57" s="111" t="s">
        <v>363</v>
      </c>
      <c r="L57" s="44" t="s">
        <v>274</v>
      </c>
      <c r="M57" s="73">
        <v>14</v>
      </c>
    </row>
    <row r="58" spans="1:13">
      <c r="A58" s="44" t="s">
        <v>401</v>
      </c>
      <c r="B58" s="73">
        <v>5</v>
      </c>
      <c r="C58" s="44" t="s">
        <v>373</v>
      </c>
      <c r="D58" s="73">
        <v>5</v>
      </c>
      <c r="J58" s="44" t="s">
        <v>312</v>
      </c>
      <c r="K58" s="111">
        <v>6</v>
      </c>
      <c r="L58" s="44" t="s">
        <v>307</v>
      </c>
      <c r="M58" s="73">
        <v>10</v>
      </c>
    </row>
    <row r="59" spans="1:13" ht="15" thickBot="1">
      <c r="A59" s="55" t="s">
        <v>402</v>
      </c>
      <c r="B59" s="76" t="s">
        <v>363</v>
      </c>
      <c r="C59" s="55" t="s">
        <v>378</v>
      </c>
      <c r="D59" s="76">
        <v>6</v>
      </c>
      <c r="J59" s="55" t="s">
        <v>315</v>
      </c>
      <c r="K59" s="112">
        <v>5</v>
      </c>
      <c r="L59" s="55" t="s">
        <v>316</v>
      </c>
      <c r="M59" s="76" t="s">
        <v>363</v>
      </c>
    </row>
    <row r="62" spans="1:13">
      <c r="A62" s="22"/>
      <c r="B62" s="22"/>
      <c r="C62" s="22"/>
      <c r="D62" s="22"/>
      <c r="E62" s="22"/>
      <c r="F62" s="22"/>
      <c r="H62" s="22"/>
      <c r="I62" s="22"/>
      <c r="J62" s="22"/>
      <c r="K62" s="22"/>
      <c r="L62" s="22"/>
      <c r="M62" s="22"/>
    </row>
    <row r="63" spans="1:13" ht="20">
      <c r="A63" s="218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</row>
    <row r="64" spans="1:1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4"/>
      <c r="B78" s="23"/>
      <c r="C78" s="24"/>
      <c r="D78" s="23"/>
      <c r="E78" s="23"/>
      <c r="F78" s="23"/>
      <c r="G78" s="23"/>
      <c r="H78" s="23"/>
      <c r="I78" s="23"/>
      <c r="J78" s="24"/>
      <c r="K78" s="23"/>
      <c r="L78" s="24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 ht="20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4"/>
      <c r="B108" s="23"/>
      <c r="C108" s="24"/>
      <c r="D108" s="23"/>
      <c r="E108" s="23"/>
      <c r="F108" s="23"/>
      <c r="G108" s="23"/>
      <c r="H108" s="23"/>
      <c r="I108" s="23"/>
      <c r="J108" s="24"/>
      <c r="K108" s="23"/>
      <c r="L108" s="24"/>
      <c r="M108" s="23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</sheetData>
  <sheetProtection password="DF91" sheet="1" objects="1" scenarios="1" selectLockedCells="1" selectUnlockedCells="1"/>
  <mergeCells count="3">
    <mergeCell ref="A33:M33"/>
    <mergeCell ref="A63:M63"/>
    <mergeCell ref="A93:M9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N119"/>
  <sheetViews>
    <sheetView workbookViewId="0">
      <selection activeCell="D17" sqref="D17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5" t="s">
        <v>59</v>
      </c>
    </row>
    <row r="2" spans="1:13" ht="15" thickBot="1"/>
    <row r="3" spans="1:13" ht="21" thickBot="1">
      <c r="A3" s="19"/>
      <c r="B3" s="20"/>
      <c r="C3" s="20"/>
      <c r="D3" s="20"/>
      <c r="E3" s="20"/>
      <c r="F3" s="20"/>
      <c r="G3" s="16" t="s">
        <v>30</v>
      </c>
      <c r="H3" s="20"/>
      <c r="I3" s="20"/>
      <c r="J3" s="20"/>
      <c r="K3" s="20"/>
      <c r="L3" s="20"/>
      <c r="M3" s="21"/>
    </row>
    <row r="4" spans="1:13" ht="15" thickBot="1"/>
    <row r="5" spans="1:13" ht="15" thickBot="1">
      <c r="A5" s="28" t="str">
        <f>TABELLONE!A63</f>
        <v>Tette Biscottate</v>
      </c>
      <c r="B5" s="66">
        <f>IF(B18&lt;66,0,IF(B18&lt;70,1,IF(B18&lt;74,2,IF(B18&lt;78,3,IF(B18&lt;82,4,IF(B18&lt;86,5,IF(B18&lt;90,6,IF(B18&lt;94,7,IF(B18&lt;98,8,IF(B18&lt;101,9,10))))))))))</f>
        <v>0</v>
      </c>
      <c r="C5" s="28" t="str">
        <f>TABELLONE!B63</f>
        <v>Interfogat</v>
      </c>
      <c r="D5" s="66">
        <f>IF(D18&lt;66,0,IF(D18&lt;70,1,IF(D18&lt;74,2,IF(D18&lt;78,3,IF(D18&lt;82,4,IF(D18&lt;86,5,IF(D18&lt;90,6,IF(D18&lt;94,7,IF(D18&lt;98,8,IF(D18&lt;101,9,10))))))))))</f>
        <v>3</v>
      </c>
      <c r="J5" s="28" t="str">
        <f>TABELLONE!A64</f>
        <v>CS Riposa</v>
      </c>
      <c r="K5" s="66">
        <f>IF(K18&lt;66,0,IF(K18&lt;70,1,IF(K18&lt;74,2,IF(K18&lt;78,3,IF(K18&lt;82,4,IF(K18&lt;86,5,IF(K18&lt;90,6,IF(K18&lt;94,7,IF(K18&lt;98,8,IF(K18&lt;101,9,10))))))))))</f>
        <v>0</v>
      </c>
      <c r="L5" s="28" t="str">
        <f>TABELLONE!B64</f>
        <v>FC Marcellona</v>
      </c>
      <c r="M5" s="66">
        <f>IF(M18&lt;66,0,IF(M18&lt;70,1,IF(M18&lt;74,2,IF(M18&lt;78,3,IF(M18&lt;82,4,IF(M18&lt;86,5,IF(M18&lt;90,6,IF(M18&lt;94,7,IF(M18&lt;98,8,IF(M18&lt;101,9,10))))))))))</f>
        <v>0</v>
      </c>
    </row>
    <row r="6" spans="1:13">
      <c r="A6" s="12" t="s">
        <v>333</v>
      </c>
      <c r="B6" s="82">
        <v>6</v>
      </c>
      <c r="C6" s="11" t="s">
        <v>336</v>
      </c>
      <c r="D6" s="82">
        <v>6</v>
      </c>
      <c r="J6" s="11" t="s">
        <v>423</v>
      </c>
      <c r="K6" s="82">
        <v>5</v>
      </c>
      <c r="L6" s="11" t="s">
        <v>349</v>
      </c>
      <c r="M6" s="82">
        <v>3</v>
      </c>
    </row>
    <row r="7" spans="1:13">
      <c r="A7" s="12" t="s">
        <v>112</v>
      </c>
      <c r="B7" s="83">
        <v>6</v>
      </c>
      <c r="C7" s="12" t="s">
        <v>403</v>
      </c>
      <c r="D7" s="83">
        <v>6</v>
      </c>
      <c r="J7" s="12" t="s">
        <v>424</v>
      </c>
      <c r="K7" s="83">
        <v>5</v>
      </c>
      <c r="L7" s="191" t="s">
        <v>71</v>
      </c>
      <c r="M7" s="87">
        <v>5</v>
      </c>
    </row>
    <row r="8" spans="1:13">
      <c r="A8" s="12" t="s">
        <v>81</v>
      </c>
      <c r="B8" s="83">
        <v>6</v>
      </c>
      <c r="C8" s="12" t="s">
        <v>82</v>
      </c>
      <c r="D8" s="83">
        <v>5.5</v>
      </c>
      <c r="J8" s="12" t="s">
        <v>120</v>
      </c>
      <c r="K8" s="83">
        <v>5</v>
      </c>
      <c r="L8" s="192" t="s">
        <v>410</v>
      </c>
      <c r="M8" s="83">
        <v>6</v>
      </c>
    </row>
    <row r="9" spans="1:13">
      <c r="A9" s="12" t="s">
        <v>137</v>
      </c>
      <c r="B9" s="83">
        <v>5.5</v>
      </c>
      <c r="C9" s="12" t="s">
        <v>79</v>
      </c>
      <c r="D9" s="83">
        <v>6</v>
      </c>
      <c r="J9" s="12" t="s">
        <v>425</v>
      </c>
      <c r="K9" s="87">
        <v>6</v>
      </c>
      <c r="L9" s="192" t="s">
        <v>411</v>
      </c>
      <c r="M9" s="83">
        <v>5.5</v>
      </c>
    </row>
    <row r="10" spans="1:13">
      <c r="A10" s="12" t="s">
        <v>170</v>
      </c>
      <c r="B10" s="83">
        <v>6</v>
      </c>
      <c r="C10" s="12" t="s">
        <v>159</v>
      </c>
      <c r="D10" s="87">
        <v>6</v>
      </c>
      <c r="J10" s="12" t="s">
        <v>426</v>
      </c>
      <c r="K10" s="83">
        <v>7</v>
      </c>
      <c r="L10" s="12" t="s">
        <v>85</v>
      </c>
      <c r="M10" s="83">
        <v>6</v>
      </c>
    </row>
    <row r="11" spans="1:13">
      <c r="A11" s="12" t="s">
        <v>235</v>
      </c>
      <c r="B11" s="83">
        <v>5.5</v>
      </c>
      <c r="C11" s="12" t="s">
        <v>171</v>
      </c>
      <c r="D11" s="83">
        <v>7</v>
      </c>
      <c r="J11" s="12" t="s">
        <v>427</v>
      </c>
      <c r="K11" s="83">
        <v>6</v>
      </c>
      <c r="L11" s="12" t="s">
        <v>412</v>
      </c>
      <c r="M11" s="87">
        <v>5</v>
      </c>
    </row>
    <row r="12" spans="1:13">
      <c r="A12" s="12" t="s">
        <v>190</v>
      </c>
      <c r="B12" s="83">
        <v>5.5</v>
      </c>
      <c r="C12" s="12" t="s">
        <v>241</v>
      </c>
      <c r="D12" s="83">
        <v>6</v>
      </c>
      <c r="J12" s="12" t="s">
        <v>428</v>
      </c>
      <c r="K12" s="83">
        <v>5</v>
      </c>
      <c r="L12" s="192" t="s">
        <v>413</v>
      </c>
      <c r="M12" s="83">
        <v>6.5</v>
      </c>
    </row>
    <row r="13" spans="1:13">
      <c r="A13" s="12" t="s">
        <v>220</v>
      </c>
      <c r="B13" s="83">
        <v>5.5</v>
      </c>
      <c r="C13" s="12" t="s">
        <v>185</v>
      </c>
      <c r="D13" s="83">
        <v>6</v>
      </c>
      <c r="J13" s="12" t="s">
        <v>429</v>
      </c>
      <c r="K13" s="87">
        <v>9.5</v>
      </c>
      <c r="L13" s="12" t="s">
        <v>180</v>
      </c>
      <c r="M13" s="87">
        <v>5</v>
      </c>
    </row>
    <row r="14" spans="1:13">
      <c r="A14" s="12" t="s">
        <v>258</v>
      </c>
      <c r="B14" s="83">
        <v>6</v>
      </c>
      <c r="C14" s="12" t="s">
        <v>273</v>
      </c>
      <c r="D14" s="83">
        <v>6</v>
      </c>
      <c r="J14" s="12" t="s">
        <v>430</v>
      </c>
      <c r="K14" s="83">
        <v>5.5</v>
      </c>
      <c r="L14" s="12" t="s">
        <v>270</v>
      </c>
      <c r="M14" s="83">
        <v>10</v>
      </c>
    </row>
    <row r="15" spans="1:13">
      <c r="A15" s="12" t="s">
        <v>261</v>
      </c>
      <c r="B15" s="83">
        <v>6</v>
      </c>
      <c r="C15" s="12" t="s">
        <v>269</v>
      </c>
      <c r="D15" s="83">
        <v>13.5</v>
      </c>
      <c r="J15" s="12" t="s">
        <v>431</v>
      </c>
      <c r="K15" s="83">
        <v>5</v>
      </c>
      <c r="L15" s="12" t="s">
        <v>414</v>
      </c>
      <c r="M15" s="83">
        <v>6</v>
      </c>
    </row>
    <row r="16" spans="1:13" ht="15" thickBot="1">
      <c r="A16" s="12" t="s">
        <v>309</v>
      </c>
      <c r="B16" s="83">
        <v>6</v>
      </c>
      <c r="C16" s="12" t="s">
        <v>259</v>
      </c>
      <c r="D16" s="83">
        <v>7.5</v>
      </c>
      <c r="J16" s="12" t="s">
        <v>432</v>
      </c>
      <c r="K16" s="83">
        <v>5</v>
      </c>
      <c r="L16" s="12" t="s">
        <v>415</v>
      </c>
      <c r="M16" s="83">
        <v>5</v>
      </c>
    </row>
    <row r="17" spans="1:13" ht="15" thickBot="1">
      <c r="A17" s="42" t="s">
        <v>56</v>
      </c>
      <c r="B17" s="66">
        <v>1</v>
      </c>
      <c r="C17" s="108"/>
      <c r="D17" s="66"/>
      <c r="J17" s="42" t="s">
        <v>56</v>
      </c>
      <c r="K17" s="66">
        <v>1</v>
      </c>
      <c r="L17" s="108"/>
      <c r="M17" s="66"/>
    </row>
    <row r="18" spans="1:13" ht="15" thickBot="1">
      <c r="B18" s="68">
        <f>SUM(B6:B17)</f>
        <v>65</v>
      </c>
      <c r="D18" s="68">
        <f>SUM(D6:D17)</f>
        <v>75.5</v>
      </c>
      <c r="K18" s="68">
        <f>SUM(K6:K17)</f>
        <v>65</v>
      </c>
      <c r="M18" s="68">
        <f>SUM(M6:M17)</f>
        <v>63</v>
      </c>
    </row>
    <row r="19" spans="1:13" ht="15" thickBot="1">
      <c r="A19" s="53" t="s">
        <v>14</v>
      </c>
      <c r="C19" s="53" t="s">
        <v>14</v>
      </c>
      <c r="J19" s="53" t="s">
        <v>14</v>
      </c>
      <c r="L19" s="53" t="s">
        <v>14</v>
      </c>
    </row>
    <row r="20" spans="1:13">
      <c r="A20" s="1" t="s">
        <v>333</v>
      </c>
      <c r="B20" s="71">
        <v>6</v>
      </c>
      <c r="C20" s="1" t="s">
        <v>336</v>
      </c>
      <c r="D20" s="71">
        <v>6</v>
      </c>
      <c r="J20" s="58" t="s">
        <v>423</v>
      </c>
      <c r="K20" s="109">
        <v>5</v>
      </c>
      <c r="L20" s="58" t="s">
        <v>349</v>
      </c>
      <c r="M20" s="71">
        <v>3</v>
      </c>
    </row>
    <row r="21" spans="1:13">
      <c r="A21" s="2" t="s">
        <v>94</v>
      </c>
      <c r="B21" s="73">
        <v>5.5</v>
      </c>
      <c r="C21" s="29" t="s">
        <v>99</v>
      </c>
      <c r="D21" s="72">
        <v>6</v>
      </c>
      <c r="J21" s="29" t="s">
        <v>433</v>
      </c>
      <c r="K21" s="110">
        <v>6</v>
      </c>
      <c r="L21" s="193" t="s">
        <v>416</v>
      </c>
      <c r="M21" s="72">
        <v>6</v>
      </c>
    </row>
    <row r="22" spans="1:13">
      <c r="A22" s="2" t="s">
        <v>404</v>
      </c>
      <c r="B22" s="73" t="s">
        <v>363</v>
      </c>
      <c r="C22" s="2" t="s">
        <v>149</v>
      </c>
      <c r="D22" s="73">
        <v>6</v>
      </c>
      <c r="J22" s="29" t="s">
        <v>434</v>
      </c>
      <c r="K22" s="111">
        <v>6</v>
      </c>
      <c r="L22" s="193" t="s">
        <v>93</v>
      </c>
      <c r="M22" s="73">
        <v>5.5</v>
      </c>
    </row>
    <row r="23" spans="1:13">
      <c r="A23" s="2" t="s">
        <v>405</v>
      </c>
      <c r="B23" s="73" t="s">
        <v>363</v>
      </c>
      <c r="C23" s="2" t="s">
        <v>109</v>
      </c>
      <c r="D23" s="73">
        <v>5.5</v>
      </c>
      <c r="J23" s="29" t="s">
        <v>435</v>
      </c>
      <c r="K23" s="111" t="s">
        <v>363</v>
      </c>
      <c r="L23" s="29" t="s">
        <v>417</v>
      </c>
      <c r="M23" s="73" t="s">
        <v>363</v>
      </c>
    </row>
    <row r="24" spans="1:13">
      <c r="A24" s="2" t="s">
        <v>406</v>
      </c>
      <c r="B24" s="73">
        <v>6.5</v>
      </c>
      <c r="C24" s="2" t="s">
        <v>225</v>
      </c>
      <c r="D24" s="73">
        <v>6</v>
      </c>
      <c r="J24" s="29" t="s">
        <v>199</v>
      </c>
      <c r="K24" s="111">
        <v>5</v>
      </c>
      <c r="L24" s="193" t="s">
        <v>418</v>
      </c>
      <c r="M24" s="72">
        <v>6.5</v>
      </c>
    </row>
    <row r="25" spans="1:13">
      <c r="A25" s="2" t="s">
        <v>247</v>
      </c>
      <c r="B25" s="73" t="s">
        <v>363</v>
      </c>
      <c r="C25" s="2" t="s">
        <v>184</v>
      </c>
      <c r="D25" s="73">
        <v>5.5</v>
      </c>
      <c r="J25" s="29" t="s">
        <v>436</v>
      </c>
      <c r="K25" s="110">
        <v>6</v>
      </c>
      <c r="L25" s="29" t="s">
        <v>419</v>
      </c>
      <c r="M25" s="73">
        <v>9.5</v>
      </c>
    </row>
    <row r="26" spans="1:13">
      <c r="A26" s="2" t="s">
        <v>407</v>
      </c>
      <c r="B26" s="73" t="s">
        <v>363</v>
      </c>
      <c r="C26" s="2" t="s">
        <v>213</v>
      </c>
      <c r="D26" s="73">
        <v>14</v>
      </c>
      <c r="J26" s="29" t="s">
        <v>437</v>
      </c>
      <c r="K26" s="111">
        <v>6.5</v>
      </c>
      <c r="L26" s="29" t="s">
        <v>420</v>
      </c>
      <c r="M26" s="73">
        <v>10.5</v>
      </c>
    </row>
    <row r="27" spans="1:13">
      <c r="A27" s="2" t="s">
        <v>408</v>
      </c>
      <c r="B27" s="73">
        <v>5.5</v>
      </c>
      <c r="C27" s="2" t="s">
        <v>298</v>
      </c>
      <c r="D27" s="73" t="s">
        <v>363</v>
      </c>
      <c r="J27" s="29" t="s">
        <v>438</v>
      </c>
      <c r="K27" s="111">
        <v>5.5</v>
      </c>
      <c r="L27" s="29" t="s">
        <v>421</v>
      </c>
      <c r="M27" s="73" t="s">
        <v>363</v>
      </c>
    </row>
    <row r="28" spans="1:13">
      <c r="A28" s="2" t="s">
        <v>409</v>
      </c>
      <c r="B28" s="73">
        <v>6</v>
      </c>
      <c r="C28" s="2" t="s">
        <v>376</v>
      </c>
      <c r="D28" s="73" t="s">
        <v>441</v>
      </c>
      <c r="J28" s="29" t="s">
        <v>439</v>
      </c>
      <c r="K28" s="111" t="s">
        <v>363</v>
      </c>
      <c r="L28" s="29" t="s">
        <v>422</v>
      </c>
      <c r="M28" s="73">
        <v>6.5</v>
      </c>
    </row>
    <row r="29" spans="1:13" ht="15" thickBot="1">
      <c r="A29" s="3" t="s">
        <v>442</v>
      </c>
      <c r="B29" s="76" t="s">
        <v>363</v>
      </c>
      <c r="C29" s="3" t="s">
        <v>266</v>
      </c>
      <c r="D29" s="76">
        <v>5</v>
      </c>
      <c r="J29" s="60" t="s">
        <v>440</v>
      </c>
      <c r="K29" s="112" t="s">
        <v>363</v>
      </c>
      <c r="L29" s="60"/>
      <c r="M29" s="76"/>
    </row>
    <row r="33" spans="1:14" ht="20">
      <c r="A33" s="218"/>
      <c r="B33" s="218"/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3"/>
    </row>
    <row r="34" spans="1:14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spans="1:14">
      <c r="A35" s="24"/>
      <c r="B35" s="23"/>
      <c r="C35" s="24"/>
      <c r="D35" s="23"/>
      <c r="E35" s="23"/>
      <c r="F35" s="23"/>
      <c r="G35" s="23"/>
      <c r="H35" s="23"/>
      <c r="I35" s="23"/>
      <c r="J35" s="24"/>
      <c r="K35" s="23"/>
      <c r="L35" s="24"/>
      <c r="M35" s="23"/>
      <c r="N35" s="23"/>
    </row>
    <row r="36" spans="1:14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  <row r="37" spans="1:14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</row>
    <row r="39" spans="1:14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</row>
    <row r="40" spans="1:14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</row>
    <row r="41" spans="1:14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pans="1:14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</row>
    <row r="43" spans="1:14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</row>
    <row r="44" spans="1:14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</row>
    <row r="45" spans="1:14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</row>
    <row r="46" spans="1:14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</row>
    <row r="47" spans="1:14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</row>
    <row r="48" spans="1:14">
      <c r="A48" s="24"/>
      <c r="B48" s="23"/>
      <c r="C48" s="24"/>
      <c r="D48" s="23"/>
      <c r="E48" s="23"/>
      <c r="F48" s="23"/>
      <c r="G48" s="23"/>
      <c r="H48" s="23"/>
      <c r="I48" s="23"/>
      <c r="J48" s="24"/>
      <c r="K48" s="23"/>
      <c r="L48" s="24"/>
      <c r="M48" s="23"/>
      <c r="N48" s="23"/>
    </row>
    <row r="49" spans="1:14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</row>
    <row r="50" spans="1:14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</row>
    <row r="51" spans="1:14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</row>
    <row r="52" spans="1:14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</row>
    <row r="53" spans="1:14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14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</row>
    <row r="55" spans="1:14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1:14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14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14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</row>
    <row r="63" spans="1:14" ht="20">
      <c r="A63" s="218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</row>
    <row r="64" spans="1:14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4"/>
      <c r="B78" s="23"/>
      <c r="C78" s="24"/>
      <c r="D78" s="23"/>
      <c r="E78" s="23"/>
      <c r="F78" s="23"/>
      <c r="G78" s="23"/>
      <c r="H78" s="23"/>
      <c r="I78" s="23"/>
      <c r="J78" s="24"/>
      <c r="K78" s="23"/>
      <c r="L78" s="24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 ht="20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4"/>
      <c r="B108" s="23"/>
      <c r="C108" s="24"/>
      <c r="D108" s="23"/>
      <c r="E108" s="23"/>
      <c r="F108" s="23"/>
      <c r="G108" s="23"/>
      <c r="H108" s="23"/>
      <c r="I108" s="23"/>
      <c r="J108" s="24"/>
      <c r="K108" s="23"/>
      <c r="L108" s="24"/>
      <c r="M108" s="23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</sheetData>
  <sheetProtection password="DF91" sheet="1" objects="1" scenarios="1" selectLockedCells="1" selectUnlockedCells="1"/>
  <mergeCells count="3">
    <mergeCell ref="A33:M33"/>
    <mergeCell ref="A63:M63"/>
    <mergeCell ref="A93:M9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9"/>
  <sheetViews>
    <sheetView topLeftCell="A4" workbookViewId="0">
      <selection activeCell="B6" sqref="B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5" t="s">
        <v>60</v>
      </c>
    </row>
    <row r="2" spans="1:13" ht="15" thickBot="1"/>
    <row r="3" spans="1:13" ht="21" thickBot="1">
      <c r="A3" s="19"/>
      <c r="B3" s="20"/>
      <c r="C3" s="20"/>
      <c r="D3" s="20"/>
      <c r="E3" s="20"/>
      <c r="F3" s="20"/>
      <c r="G3" s="30" t="s">
        <v>30</v>
      </c>
      <c r="H3" s="20"/>
      <c r="I3" s="20"/>
      <c r="J3" s="20"/>
      <c r="K3" s="20"/>
      <c r="L3" s="20"/>
      <c r="M3" s="21"/>
    </row>
    <row r="4" spans="1:13" ht="15" thickBot="1"/>
    <row r="5" spans="1:13" ht="15" thickBot="1">
      <c r="A5" s="28" t="str">
        <f>TABELLONE!B63</f>
        <v>Interfogat</v>
      </c>
      <c r="B5" s="66">
        <f>IF(B18&lt;66,0,IF(B18&lt;70,1,IF(B18&lt;74,2,IF(B18&lt;78,3,IF(B18&lt;82,4,IF(B18&lt;86,5,IF(B18&lt;90,6,IF(B18&lt;94,7,IF(B18&lt;98,8,IF(B18&lt;101,9,10))))))))))</f>
        <v>1</v>
      </c>
      <c r="C5" s="28" t="str">
        <f>TABELLONE!A63</f>
        <v>Tette Biscottate</v>
      </c>
      <c r="D5" s="66">
        <f>IF(D18&lt;66,0,IF(D18&lt;70,1,IF(D18&lt;74,2,IF(D18&lt;78,3,IF(D18&lt;82,4,IF(D18&lt;86,5,IF(D18&lt;90,6,IF(D18&lt;94,7,IF(D18&lt;98,8,IF(D18&lt;101,9,10))))))))))</f>
        <v>4</v>
      </c>
      <c r="J5" s="28" t="str">
        <f>TABELLONE!B64</f>
        <v>FC Marcellona</v>
      </c>
      <c r="K5" s="66">
        <f>IF(K18&lt;66,0,IF(K18&lt;70,1,IF(K18&lt;74,2,IF(K18&lt;78,3,IF(K18&lt;82,4,IF(K18&lt;86,5,IF(K18&lt;90,6,IF(K18&lt;94,7,IF(K18&lt;98,8,IF(K18&lt;101,9,10))))))))))</f>
        <v>4</v>
      </c>
      <c r="L5" s="28" t="str">
        <f>TABELLONE!A64</f>
        <v>CS Riposa</v>
      </c>
      <c r="M5" s="66">
        <f>IF(M18&lt;66,0,IF(M18&lt;70,1,IF(M18&lt;74,2,IF(M18&lt;78,3,IF(M18&lt;82,4,IF(M18&lt;86,5,IF(M18&lt;90,6,IF(M18&lt;94,7,IF(M18&lt;98,8,IF(M18&lt;101,9,10))))))))))</f>
        <v>4</v>
      </c>
    </row>
    <row r="6" spans="1:13">
      <c r="A6" s="12" t="s">
        <v>336</v>
      </c>
      <c r="B6" s="82">
        <v>6</v>
      </c>
      <c r="C6" s="11" t="s">
        <v>333</v>
      </c>
      <c r="D6" s="82">
        <v>6</v>
      </c>
      <c r="J6" s="11" t="s">
        <v>349</v>
      </c>
      <c r="K6" s="82">
        <v>4</v>
      </c>
      <c r="L6" s="11" t="s">
        <v>423</v>
      </c>
      <c r="M6" s="82">
        <v>5</v>
      </c>
    </row>
    <row r="7" spans="1:13">
      <c r="A7" s="12" t="s">
        <v>149</v>
      </c>
      <c r="B7" s="83">
        <v>7</v>
      </c>
      <c r="C7" s="12" t="s">
        <v>463</v>
      </c>
      <c r="D7" s="83">
        <v>10.5</v>
      </c>
      <c r="J7" s="12" t="s">
        <v>416</v>
      </c>
      <c r="K7" s="83">
        <v>6.5</v>
      </c>
      <c r="L7" s="12" t="s">
        <v>424</v>
      </c>
      <c r="M7" s="48">
        <v>7.5</v>
      </c>
    </row>
    <row r="8" spans="1:13">
      <c r="A8" s="12" t="s">
        <v>447</v>
      </c>
      <c r="B8" s="83">
        <v>7</v>
      </c>
      <c r="C8" s="12" t="s">
        <v>464</v>
      </c>
      <c r="D8" s="83">
        <v>7</v>
      </c>
      <c r="J8" s="12" t="s">
        <v>85</v>
      </c>
      <c r="K8" s="83">
        <v>6.5</v>
      </c>
      <c r="L8" s="12" t="s">
        <v>425</v>
      </c>
      <c r="M8" s="83">
        <v>5.5</v>
      </c>
    </row>
    <row r="9" spans="1:13">
      <c r="A9" s="12" t="s">
        <v>448</v>
      </c>
      <c r="B9" s="83">
        <v>5.5</v>
      </c>
      <c r="C9" s="12" t="s">
        <v>72</v>
      </c>
      <c r="D9" s="83">
        <v>8</v>
      </c>
      <c r="J9" s="12" t="s">
        <v>443</v>
      </c>
      <c r="K9" s="48">
        <v>8</v>
      </c>
      <c r="L9" s="12" t="s">
        <v>433</v>
      </c>
      <c r="M9" s="83">
        <v>6</v>
      </c>
    </row>
    <row r="10" spans="1:13">
      <c r="A10" s="12" t="s">
        <v>449</v>
      </c>
      <c r="B10" s="83">
        <v>7</v>
      </c>
      <c r="C10" s="12" t="s">
        <v>465</v>
      </c>
      <c r="D10" s="48">
        <v>6</v>
      </c>
      <c r="J10" s="12" t="s">
        <v>412</v>
      </c>
      <c r="K10" s="83">
        <v>7</v>
      </c>
      <c r="L10" s="12" t="s">
        <v>471</v>
      </c>
      <c r="M10" s="83">
        <v>6.5</v>
      </c>
    </row>
    <row r="11" spans="1:13">
      <c r="A11" s="12" t="s">
        <v>450</v>
      </c>
      <c r="B11" s="83">
        <v>6.5</v>
      </c>
      <c r="C11" s="12" t="s">
        <v>190</v>
      </c>
      <c r="D11" s="83">
        <v>3</v>
      </c>
      <c r="J11" s="12" t="s">
        <v>419</v>
      </c>
      <c r="K11" s="83">
        <v>11.5</v>
      </c>
      <c r="L11" s="12" t="s">
        <v>206</v>
      </c>
      <c r="M11" s="48">
        <v>10.5</v>
      </c>
    </row>
    <row r="12" spans="1:13">
      <c r="A12" s="12" t="s">
        <v>451</v>
      </c>
      <c r="B12" s="83">
        <v>6.5</v>
      </c>
      <c r="C12" s="12" t="s">
        <v>466</v>
      </c>
      <c r="D12" s="83">
        <v>8</v>
      </c>
      <c r="J12" s="12" t="s">
        <v>180</v>
      </c>
      <c r="K12" s="83">
        <v>4.5</v>
      </c>
      <c r="L12" s="12" t="s">
        <v>429</v>
      </c>
      <c r="M12" s="83">
        <v>5.5</v>
      </c>
    </row>
    <row r="13" spans="1:13">
      <c r="A13" s="12" t="s">
        <v>452</v>
      </c>
      <c r="B13" s="83">
        <v>5.5</v>
      </c>
      <c r="C13" s="12" t="s">
        <v>235</v>
      </c>
      <c r="D13" s="83">
        <v>6.5</v>
      </c>
      <c r="J13" s="12" t="s">
        <v>444</v>
      </c>
      <c r="K13" s="48">
        <v>6</v>
      </c>
      <c r="L13" s="12" t="s">
        <v>430</v>
      </c>
      <c r="M13" s="48">
        <v>6.5</v>
      </c>
    </row>
    <row r="14" spans="1:13">
      <c r="A14" s="12" t="s">
        <v>453</v>
      </c>
      <c r="B14" s="83">
        <v>6</v>
      </c>
      <c r="C14" s="12" t="s">
        <v>442</v>
      </c>
      <c r="D14" s="83">
        <v>5</v>
      </c>
      <c r="J14" s="12" t="s">
        <v>270</v>
      </c>
      <c r="K14" s="83">
        <v>13.5</v>
      </c>
      <c r="L14" s="12" t="s">
        <v>431</v>
      </c>
      <c r="M14" s="83">
        <v>13</v>
      </c>
    </row>
    <row r="15" spans="1:13">
      <c r="A15" s="12" t="s">
        <v>454</v>
      </c>
      <c r="B15" s="83">
        <v>4.5</v>
      </c>
      <c r="C15" s="12" t="s">
        <v>467</v>
      </c>
      <c r="D15" s="83">
        <v>14</v>
      </c>
      <c r="J15" s="12" t="s">
        <v>415</v>
      </c>
      <c r="K15" s="83">
        <v>4.5</v>
      </c>
      <c r="L15" s="61" t="s">
        <v>432</v>
      </c>
      <c r="M15" s="83">
        <v>10</v>
      </c>
    </row>
    <row r="16" spans="1:13" ht="15" thickBot="1">
      <c r="A16" s="12" t="s">
        <v>455</v>
      </c>
      <c r="B16" s="83">
        <v>6</v>
      </c>
      <c r="C16" s="12" t="s">
        <v>468</v>
      </c>
      <c r="D16" s="83">
        <v>7.5</v>
      </c>
      <c r="J16" s="12" t="s">
        <v>445</v>
      </c>
      <c r="K16" s="83">
        <v>8</v>
      </c>
      <c r="L16" s="12" t="s">
        <v>438</v>
      </c>
      <c r="M16" s="83">
        <v>5</v>
      </c>
    </row>
    <row r="17" spans="1:13" ht="15" thickBot="1">
      <c r="A17" s="42" t="s">
        <v>56</v>
      </c>
      <c r="B17" s="66">
        <v>1</v>
      </c>
      <c r="C17" s="108"/>
      <c r="D17" s="66"/>
      <c r="J17" s="42" t="s">
        <v>56</v>
      </c>
      <c r="K17" s="66">
        <v>1</v>
      </c>
      <c r="L17" s="108"/>
      <c r="M17" s="66"/>
    </row>
    <row r="18" spans="1:13" ht="15" thickBot="1">
      <c r="B18" s="68">
        <f>SUM(B6:B17)</f>
        <v>68.5</v>
      </c>
      <c r="D18" s="68">
        <f>SUM(D6:D17)</f>
        <v>81.5</v>
      </c>
      <c r="K18" s="68">
        <f>SUM(K6:K17)</f>
        <v>81</v>
      </c>
      <c r="M18" s="68">
        <f>SUM(M6:M17)</f>
        <v>81</v>
      </c>
    </row>
    <row r="19" spans="1:13" ht="15" thickBot="1">
      <c r="A19" s="53" t="s">
        <v>14</v>
      </c>
      <c r="C19" s="53" t="s">
        <v>14</v>
      </c>
      <c r="J19" s="53" t="s">
        <v>14</v>
      </c>
      <c r="L19" s="53" t="s">
        <v>14</v>
      </c>
    </row>
    <row r="20" spans="1:13">
      <c r="A20" s="1" t="s">
        <v>336</v>
      </c>
      <c r="B20" s="71">
        <v>6</v>
      </c>
      <c r="C20" s="1" t="s">
        <v>333</v>
      </c>
      <c r="D20" s="71">
        <v>6</v>
      </c>
      <c r="J20" s="58" t="s">
        <v>349</v>
      </c>
      <c r="K20" s="109">
        <v>4</v>
      </c>
      <c r="L20" s="58" t="s">
        <v>423</v>
      </c>
      <c r="M20" s="71">
        <v>5</v>
      </c>
    </row>
    <row r="21" spans="1:13">
      <c r="A21" s="2" t="s">
        <v>456</v>
      </c>
      <c r="B21" s="73">
        <v>4.5</v>
      </c>
      <c r="C21" s="29" t="s">
        <v>73</v>
      </c>
      <c r="D21" s="74">
        <v>4</v>
      </c>
      <c r="J21" s="29" t="s">
        <v>446</v>
      </c>
      <c r="K21" s="75">
        <v>7</v>
      </c>
      <c r="L21" s="29" t="s">
        <v>120</v>
      </c>
      <c r="M21" s="74">
        <v>5</v>
      </c>
    </row>
    <row r="22" spans="1:13">
      <c r="A22" s="29" t="s">
        <v>109</v>
      </c>
      <c r="B22" s="73">
        <v>5</v>
      </c>
      <c r="C22" s="2" t="s">
        <v>94</v>
      </c>
      <c r="D22" s="73">
        <v>6</v>
      </c>
      <c r="J22" s="29" t="s">
        <v>410</v>
      </c>
      <c r="K22" s="111"/>
      <c r="L22" s="29" t="s">
        <v>472</v>
      </c>
      <c r="M22" s="73">
        <v>4</v>
      </c>
    </row>
    <row r="23" spans="1:13">
      <c r="A23" s="29" t="s">
        <v>457</v>
      </c>
      <c r="B23" s="73"/>
      <c r="C23" s="2" t="s">
        <v>405</v>
      </c>
      <c r="D23" s="73">
        <v>3</v>
      </c>
      <c r="J23" s="29" t="s">
        <v>411</v>
      </c>
      <c r="K23" s="111"/>
      <c r="L23" s="29" t="s">
        <v>473</v>
      </c>
      <c r="M23" s="73">
        <v>6</v>
      </c>
    </row>
    <row r="24" spans="1:13">
      <c r="A24" s="29" t="s">
        <v>458</v>
      </c>
      <c r="B24" s="73">
        <v>4</v>
      </c>
      <c r="C24" s="2" t="s">
        <v>406</v>
      </c>
      <c r="D24" s="73">
        <v>6.5</v>
      </c>
      <c r="J24" s="29" t="s">
        <v>418</v>
      </c>
      <c r="K24" s="111">
        <v>6.5</v>
      </c>
      <c r="L24" s="29" t="s">
        <v>474</v>
      </c>
      <c r="M24" s="74">
        <v>4</v>
      </c>
    </row>
    <row r="25" spans="1:13">
      <c r="A25" s="29" t="s">
        <v>459</v>
      </c>
      <c r="B25" s="73">
        <v>4</v>
      </c>
      <c r="C25" s="2" t="s">
        <v>247</v>
      </c>
      <c r="D25" s="73">
        <v>5</v>
      </c>
      <c r="J25" s="29" t="s">
        <v>417</v>
      </c>
      <c r="K25" s="110"/>
      <c r="L25" s="29" t="s">
        <v>199</v>
      </c>
      <c r="M25" s="73">
        <v>5.5</v>
      </c>
    </row>
    <row r="26" spans="1:13">
      <c r="A26" s="29" t="s">
        <v>460</v>
      </c>
      <c r="B26" s="73">
        <v>6.5</v>
      </c>
      <c r="C26" s="2" t="s">
        <v>469</v>
      </c>
      <c r="D26" s="73"/>
      <c r="J26" s="29" t="s">
        <v>413</v>
      </c>
      <c r="K26" s="111"/>
      <c r="L26" s="29" t="s">
        <v>475</v>
      </c>
      <c r="M26" s="73">
        <v>6</v>
      </c>
    </row>
    <row r="27" spans="1:13">
      <c r="A27" s="29" t="s">
        <v>298</v>
      </c>
      <c r="B27" s="73"/>
      <c r="C27" s="2" t="s">
        <v>470</v>
      </c>
      <c r="D27" s="73">
        <v>5</v>
      </c>
      <c r="J27" s="29" t="s">
        <v>414</v>
      </c>
      <c r="K27" s="111"/>
      <c r="L27" s="186" t="s">
        <v>439</v>
      </c>
      <c r="M27" s="110">
        <v>10</v>
      </c>
    </row>
    <row r="28" spans="1:13">
      <c r="A28" s="29" t="s">
        <v>461</v>
      </c>
      <c r="B28" s="73"/>
      <c r="C28" s="2" t="s">
        <v>409</v>
      </c>
      <c r="D28" s="73">
        <v>5</v>
      </c>
      <c r="J28" s="29" t="s">
        <v>422</v>
      </c>
      <c r="K28" s="111">
        <v>5</v>
      </c>
      <c r="L28" s="29" t="s">
        <v>440</v>
      </c>
      <c r="M28" s="73">
        <v>6</v>
      </c>
    </row>
    <row r="29" spans="1:13" ht="15" thickBot="1">
      <c r="A29" s="3" t="s">
        <v>462</v>
      </c>
      <c r="B29" s="76">
        <v>5</v>
      </c>
      <c r="C29" s="3" t="s">
        <v>408</v>
      </c>
      <c r="D29" s="76">
        <v>5.5</v>
      </c>
      <c r="J29" s="60" t="s">
        <v>421</v>
      </c>
      <c r="K29" s="112"/>
      <c r="L29" s="60" t="s">
        <v>476</v>
      </c>
      <c r="M29" s="76"/>
    </row>
    <row r="33" spans="1:14" ht="20">
      <c r="A33" s="218"/>
      <c r="B33" s="218"/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3"/>
    </row>
    <row r="34" spans="1:14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spans="1:14">
      <c r="A35" s="24"/>
      <c r="B35" s="23"/>
      <c r="C35" s="24"/>
      <c r="D35" s="23"/>
      <c r="E35" s="23"/>
      <c r="F35" s="23"/>
      <c r="G35" s="23"/>
      <c r="H35" s="23"/>
      <c r="I35" s="23"/>
      <c r="J35" s="24"/>
      <c r="K35" s="23"/>
      <c r="L35" s="24"/>
      <c r="M35" s="23"/>
      <c r="N35" s="23"/>
    </row>
    <row r="36" spans="1:14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  <row r="37" spans="1:14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</row>
    <row r="39" spans="1:14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</row>
    <row r="40" spans="1:14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</row>
    <row r="41" spans="1:14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pans="1:14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</row>
    <row r="43" spans="1:14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</row>
    <row r="44" spans="1:14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</row>
    <row r="45" spans="1:14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</row>
    <row r="46" spans="1:14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</row>
    <row r="47" spans="1:14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</row>
    <row r="48" spans="1:14">
      <c r="A48" s="24"/>
      <c r="B48" s="23"/>
      <c r="C48" s="24"/>
      <c r="D48" s="23"/>
      <c r="E48" s="23"/>
      <c r="F48" s="23"/>
      <c r="G48" s="23"/>
      <c r="H48" s="23"/>
      <c r="I48" s="23"/>
      <c r="J48" s="24"/>
      <c r="K48" s="23"/>
      <c r="L48" s="24"/>
      <c r="M48" s="23"/>
      <c r="N48" s="23"/>
    </row>
    <row r="49" spans="1:14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</row>
    <row r="50" spans="1:14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</row>
    <row r="51" spans="1:14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</row>
    <row r="52" spans="1:14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</row>
    <row r="53" spans="1:14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14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</row>
    <row r="55" spans="1:14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1:14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14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14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</row>
    <row r="63" spans="1:14" ht="20">
      <c r="A63" s="218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</row>
    <row r="64" spans="1:14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4"/>
      <c r="B78" s="23"/>
      <c r="C78" s="24"/>
      <c r="D78" s="23"/>
      <c r="E78" s="23"/>
      <c r="F78" s="23"/>
      <c r="G78" s="23"/>
      <c r="H78" s="23"/>
      <c r="I78" s="23"/>
      <c r="J78" s="24"/>
      <c r="K78" s="23"/>
      <c r="L78" s="24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 ht="20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4"/>
      <c r="B108" s="23"/>
      <c r="C108" s="24"/>
      <c r="D108" s="23"/>
      <c r="E108" s="23"/>
      <c r="F108" s="23"/>
      <c r="G108" s="23"/>
      <c r="H108" s="23"/>
      <c r="I108" s="23"/>
      <c r="J108" s="24"/>
      <c r="K108" s="23"/>
      <c r="L108" s="24"/>
      <c r="M108" s="23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</sheetData>
  <sheetProtection password="DF91" sheet="1" objects="1" scenarios="1" selectLockedCells="1" selectUnlockedCells="1"/>
  <mergeCells count="3">
    <mergeCell ref="A33:M33"/>
    <mergeCell ref="A63:M63"/>
    <mergeCell ref="A93:M9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9"/>
  <sheetViews>
    <sheetView tabSelected="1" topLeftCell="C3" workbookViewId="0">
      <selection activeCell="K22" sqref="K22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5" t="s">
        <v>28</v>
      </c>
    </row>
    <row r="2" spans="1:13" ht="15" thickBot="1"/>
    <row r="3" spans="1:13" ht="21" thickBot="1">
      <c r="A3" s="19"/>
      <c r="B3" s="20" t="s">
        <v>40</v>
      </c>
      <c r="C3" s="20"/>
      <c r="D3" s="20"/>
      <c r="E3" s="20"/>
      <c r="F3" s="20"/>
      <c r="G3" s="31"/>
      <c r="H3" s="20"/>
      <c r="I3" s="20"/>
      <c r="J3" s="20"/>
      <c r="K3" s="20" t="s">
        <v>41</v>
      </c>
      <c r="L3" s="20"/>
      <c r="M3" s="21"/>
    </row>
    <row r="4" spans="1:13" ht="15" thickBot="1"/>
    <row r="5" spans="1:13" ht="15" thickBot="1">
      <c r="A5" s="28" t="str">
        <f>TABELLONE!A69</f>
        <v>Tette Biscottate</v>
      </c>
      <c r="B5" s="66">
        <f>IF(B18&lt;66,0,IF(B18&lt;70,1,IF(B18&lt;74,2,IF(B18&lt;78,3,IF(B18&lt;82,4,IF(B18&lt;86,5,IF(B18&lt;90,6,IF(B18&lt;94,7,IF(B18&lt;98,8,IF(B18&lt;101,9,10))))))))))</f>
        <v>3</v>
      </c>
      <c r="C5" s="28" t="str">
        <f>TABELLONE!B69</f>
        <v>CS Riposa</v>
      </c>
      <c r="D5" s="66">
        <f>IF(D18&lt;66,0,IF(D18&lt;70,1,IF(D18&lt;74,2,IF(D18&lt;78,3,IF(D18&lt;82,4,IF(D18&lt;86,5,IF(D18&lt;90,6,IF(D18&lt;94,7,IF(D18&lt;98,8,IF(D18&lt;101,9,10))))))))))</f>
        <v>1</v>
      </c>
      <c r="J5" s="28" t="str">
        <f>TABELLONE!B69</f>
        <v>CS Riposa</v>
      </c>
      <c r="K5" s="66">
        <f>IF(K18&lt;66,0,IF(K18&lt;70,1,IF(K18&lt;74,2,IF(K18&lt;78,3,IF(K18&lt;82,4,IF(K18&lt;86,5,IF(K18&lt;90,6,IF(K18&lt;94,7,IF(K18&lt;98,8,IF(K18&lt;101,9,10))))))))))</f>
        <v>3</v>
      </c>
      <c r="L5" s="28" t="str">
        <f>TABELLONE!A69</f>
        <v>Tette Biscottate</v>
      </c>
      <c r="M5" s="66">
        <f>IF(M18&lt;66,0,IF(M18&lt;70,1,IF(M18&lt;74,2,IF(M18&lt;78,3,IF(M18&lt;82,4,IF(M18&lt;86,5,IF(M18&lt;90,6,IF(M18&lt;94,7,IF(M18&lt;98,8,IF(M18&lt;101,9,10))))))))))</f>
        <v>3</v>
      </c>
    </row>
    <row r="6" spans="1:13">
      <c r="A6" s="12" t="s">
        <v>333</v>
      </c>
      <c r="B6" s="82">
        <v>3</v>
      </c>
      <c r="C6" s="11" t="s">
        <v>423</v>
      </c>
      <c r="D6" s="82">
        <v>4</v>
      </c>
      <c r="J6" s="11" t="s">
        <v>485</v>
      </c>
      <c r="K6" s="82">
        <v>4</v>
      </c>
      <c r="L6" s="11" t="s">
        <v>487</v>
      </c>
      <c r="M6" s="82">
        <v>6</v>
      </c>
    </row>
    <row r="7" spans="1:13">
      <c r="A7" s="12" t="s">
        <v>72</v>
      </c>
      <c r="B7" s="83">
        <v>6.5</v>
      </c>
      <c r="C7" s="12" t="s">
        <v>424</v>
      </c>
      <c r="D7" s="83">
        <v>5.5</v>
      </c>
      <c r="J7" s="12" t="s">
        <v>425</v>
      </c>
      <c r="K7" s="83">
        <v>6</v>
      </c>
      <c r="L7" s="12" t="s">
        <v>72</v>
      </c>
      <c r="M7" s="87">
        <v>6</v>
      </c>
    </row>
    <row r="8" spans="1:13">
      <c r="A8" s="12" t="s">
        <v>464</v>
      </c>
      <c r="B8" s="83">
        <v>6.5</v>
      </c>
      <c r="C8" s="12" t="s">
        <v>425</v>
      </c>
      <c r="D8" s="83">
        <v>4.5</v>
      </c>
      <c r="J8" s="12" t="s">
        <v>416</v>
      </c>
      <c r="K8" s="83">
        <v>5.5</v>
      </c>
      <c r="L8" s="12" t="s">
        <v>79</v>
      </c>
      <c r="M8" s="83">
        <v>5.5</v>
      </c>
    </row>
    <row r="9" spans="1:13">
      <c r="A9" s="12" t="s">
        <v>79</v>
      </c>
      <c r="B9" s="83">
        <v>4.5</v>
      </c>
      <c r="C9" s="12" t="s">
        <v>416</v>
      </c>
      <c r="D9" s="83">
        <v>5.5</v>
      </c>
      <c r="J9" s="12" t="s">
        <v>424</v>
      </c>
      <c r="K9" s="87">
        <v>5.5</v>
      </c>
      <c r="L9" s="12" t="s">
        <v>464</v>
      </c>
      <c r="M9" s="83">
        <v>7</v>
      </c>
    </row>
    <row r="10" spans="1:13">
      <c r="A10" s="12" t="s">
        <v>235</v>
      </c>
      <c r="B10" s="83">
        <v>6.5</v>
      </c>
      <c r="C10" s="12" t="s">
        <v>206</v>
      </c>
      <c r="D10" s="87">
        <v>5.5</v>
      </c>
      <c r="J10" s="12" t="s">
        <v>429</v>
      </c>
      <c r="K10" s="83">
        <v>8</v>
      </c>
      <c r="L10" s="12" t="s">
        <v>488</v>
      </c>
      <c r="M10" s="83">
        <v>5.5</v>
      </c>
    </row>
    <row r="11" spans="1:13">
      <c r="A11" s="12" t="s">
        <v>419</v>
      </c>
      <c r="B11" s="83">
        <v>5</v>
      </c>
      <c r="C11" s="12" t="s">
        <v>479</v>
      </c>
      <c r="D11" s="83">
        <v>5</v>
      </c>
      <c r="J11" s="12" t="s">
        <v>479</v>
      </c>
      <c r="K11" s="83">
        <v>5</v>
      </c>
      <c r="L11" s="12" t="s">
        <v>419</v>
      </c>
      <c r="M11" s="87">
        <v>6.5</v>
      </c>
    </row>
    <row r="12" spans="1:13">
      <c r="A12" s="12" t="s">
        <v>482</v>
      </c>
      <c r="B12" s="83">
        <v>7.5</v>
      </c>
      <c r="C12" s="196" t="s">
        <v>412</v>
      </c>
      <c r="D12" s="197">
        <v>7</v>
      </c>
      <c r="J12" s="12" t="s">
        <v>444</v>
      </c>
      <c r="K12" s="83">
        <v>6</v>
      </c>
      <c r="L12" s="12" t="s">
        <v>466</v>
      </c>
      <c r="M12" s="83">
        <v>6</v>
      </c>
    </row>
    <row r="13" spans="1:13">
      <c r="A13" s="12" t="s">
        <v>466</v>
      </c>
      <c r="B13" s="83">
        <v>6</v>
      </c>
      <c r="C13" s="12" t="s">
        <v>429</v>
      </c>
      <c r="D13" s="83">
        <v>6</v>
      </c>
      <c r="J13" s="12" t="s">
        <v>486</v>
      </c>
      <c r="K13" s="87">
        <v>6.5</v>
      </c>
      <c r="L13" s="12" t="s">
        <v>489</v>
      </c>
      <c r="M13" s="87">
        <v>6.5</v>
      </c>
    </row>
    <row r="14" spans="1:13">
      <c r="A14" s="12" t="s">
        <v>455</v>
      </c>
      <c r="B14" s="83">
        <v>6</v>
      </c>
      <c r="C14" s="12" t="s">
        <v>454</v>
      </c>
      <c r="D14" s="83">
        <v>10.5</v>
      </c>
      <c r="J14" s="12" t="s">
        <v>431</v>
      </c>
      <c r="K14" s="83">
        <v>10</v>
      </c>
      <c r="L14" s="12" t="s">
        <v>467</v>
      </c>
      <c r="M14" s="83">
        <v>10</v>
      </c>
    </row>
    <row r="15" spans="1:13">
      <c r="A15" s="12" t="s">
        <v>453</v>
      </c>
      <c r="B15" s="83">
        <v>16</v>
      </c>
      <c r="C15" s="12" t="s">
        <v>431</v>
      </c>
      <c r="D15" s="83">
        <v>5</v>
      </c>
      <c r="J15" s="12" t="s">
        <v>454</v>
      </c>
      <c r="K15" s="83">
        <v>6</v>
      </c>
      <c r="L15" s="12" t="s">
        <v>468</v>
      </c>
      <c r="M15" s="83">
        <v>9</v>
      </c>
    </row>
    <row r="16" spans="1:13" ht="15" thickBot="1">
      <c r="A16" s="12" t="s">
        <v>468</v>
      </c>
      <c r="B16" s="83">
        <v>9</v>
      </c>
      <c r="C16" s="12" t="s">
        <v>270</v>
      </c>
      <c r="D16" s="83">
        <v>9.5</v>
      </c>
      <c r="J16" s="12" t="s">
        <v>270</v>
      </c>
      <c r="K16" s="83">
        <v>14</v>
      </c>
      <c r="L16" s="12" t="s">
        <v>453</v>
      </c>
      <c r="M16" s="83">
        <v>7.5</v>
      </c>
    </row>
    <row r="17" spans="1:13" ht="15" thickBot="1">
      <c r="A17" s="42" t="s">
        <v>56</v>
      </c>
      <c r="B17" s="66">
        <v>1</v>
      </c>
      <c r="C17" s="108"/>
      <c r="D17" s="66"/>
      <c r="J17" s="42" t="s">
        <v>56</v>
      </c>
      <c r="K17" s="66">
        <v>1</v>
      </c>
      <c r="L17" s="108"/>
      <c r="M17" s="66"/>
    </row>
    <row r="18" spans="1:13" ht="15" thickBot="1">
      <c r="B18" s="68">
        <f>SUM(B6:B17)</f>
        <v>77.5</v>
      </c>
      <c r="D18" s="68">
        <f>SUM(D6:D17)</f>
        <v>68</v>
      </c>
      <c r="K18" s="68">
        <f>SUM(K6:K17)</f>
        <v>77.5</v>
      </c>
      <c r="M18" s="68">
        <f>SUM(M6:M17)</f>
        <v>75.5</v>
      </c>
    </row>
    <row r="19" spans="1:13" ht="15" thickBot="1">
      <c r="A19" s="53" t="s">
        <v>14</v>
      </c>
      <c r="C19" s="53" t="s">
        <v>14</v>
      </c>
      <c r="J19" s="53" t="s">
        <v>14</v>
      </c>
      <c r="L19" s="53" t="s">
        <v>14</v>
      </c>
    </row>
    <row r="20" spans="1:13">
      <c r="A20" s="1" t="s">
        <v>333</v>
      </c>
      <c r="B20" s="71">
        <v>3</v>
      </c>
      <c r="C20" s="1" t="s">
        <v>423</v>
      </c>
      <c r="D20" s="71">
        <v>4</v>
      </c>
      <c r="J20" s="58" t="s">
        <v>485</v>
      </c>
      <c r="K20" s="109">
        <v>4</v>
      </c>
      <c r="L20" s="58" t="s">
        <v>487</v>
      </c>
      <c r="M20" s="71">
        <v>6</v>
      </c>
    </row>
    <row r="21" spans="1:13">
      <c r="A21" s="2" t="s">
        <v>446</v>
      </c>
      <c r="B21" s="73">
        <v>4.5</v>
      </c>
      <c r="C21" s="29" t="s">
        <v>480</v>
      </c>
      <c r="D21" s="72">
        <v>6.5</v>
      </c>
      <c r="J21" s="29" t="s">
        <v>448</v>
      </c>
      <c r="K21" s="110">
        <v>6</v>
      </c>
      <c r="L21" s="29" t="s">
        <v>456</v>
      </c>
      <c r="M21" s="72">
        <v>6</v>
      </c>
    </row>
    <row r="22" spans="1:13">
      <c r="A22" s="2" t="s">
        <v>456</v>
      </c>
      <c r="B22" s="73">
        <v>6</v>
      </c>
      <c r="C22" s="2" t="s">
        <v>411</v>
      </c>
      <c r="D22" s="73">
        <v>5</v>
      </c>
      <c r="J22" s="59" t="s">
        <v>411</v>
      </c>
      <c r="K22" s="111">
        <v>9</v>
      </c>
      <c r="L22" s="59" t="s">
        <v>443</v>
      </c>
      <c r="M22" s="73">
        <v>6</v>
      </c>
    </row>
    <row r="23" spans="1:13">
      <c r="A23" s="2" t="s">
        <v>81</v>
      </c>
      <c r="B23" s="73">
        <v>5</v>
      </c>
      <c r="C23" s="2" t="s">
        <v>481</v>
      </c>
      <c r="D23" s="73">
        <v>4.5</v>
      </c>
      <c r="J23" s="29" t="s">
        <v>481</v>
      </c>
      <c r="K23" s="111">
        <v>5.5</v>
      </c>
      <c r="L23" s="59" t="s">
        <v>463</v>
      </c>
      <c r="M23" s="73"/>
    </row>
    <row r="24" spans="1:13">
      <c r="A24" s="2" t="s">
        <v>465</v>
      </c>
      <c r="B24" s="73">
        <v>6.5</v>
      </c>
      <c r="C24" s="198" t="s">
        <v>430</v>
      </c>
      <c r="D24" s="199">
        <v>7</v>
      </c>
      <c r="J24" s="59" t="s">
        <v>412</v>
      </c>
      <c r="K24" s="111"/>
      <c r="L24" s="29" t="s">
        <v>235</v>
      </c>
      <c r="M24" s="72">
        <v>5</v>
      </c>
    </row>
    <row r="25" spans="1:13">
      <c r="A25" s="2" t="s">
        <v>483</v>
      </c>
      <c r="B25" s="73">
        <v>6</v>
      </c>
      <c r="C25" s="2" t="s">
        <v>450</v>
      </c>
      <c r="D25" s="73">
        <v>5.5</v>
      </c>
      <c r="J25" s="29" t="s">
        <v>450</v>
      </c>
      <c r="K25" s="110">
        <v>6.5</v>
      </c>
      <c r="L25" s="59" t="s">
        <v>465</v>
      </c>
      <c r="M25" s="73">
        <v>7</v>
      </c>
    </row>
    <row r="26" spans="1:13">
      <c r="A26" s="2" t="s">
        <v>418</v>
      </c>
      <c r="B26" s="73">
        <v>6.5</v>
      </c>
      <c r="C26" s="2" t="s">
        <v>444</v>
      </c>
      <c r="D26" s="73">
        <v>6</v>
      </c>
      <c r="J26" s="29" t="s">
        <v>430</v>
      </c>
      <c r="K26" s="111">
        <v>5</v>
      </c>
      <c r="L26" s="29" t="s">
        <v>418</v>
      </c>
      <c r="M26" s="73">
        <v>6</v>
      </c>
    </row>
    <row r="27" spans="1:13">
      <c r="A27" s="2" t="s">
        <v>467</v>
      </c>
      <c r="B27" s="73">
        <v>6</v>
      </c>
      <c r="C27" s="2" t="s">
        <v>439</v>
      </c>
      <c r="D27" s="73">
        <v>5</v>
      </c>
      <c r="J27" s="59" t="s">
        <v>439</v>
      </c>
      <c r="K27" s="111">
        <v>5</v>
      </c>
      <c r="L27" s="29" t="s">
        <v>455</v>
      </c>
      <c r="M27" s="73">
        <v>10</v>
      </c>
    </row>
    <row r="28" spans="1:13">
      <c r="A28" s="2" t="s">
        <v>470</v>
      </c>
      <c r="B28" s="73">
        <v>11</v>
      </c>
      <c r="C28" s="2" t="s">
        <v>440</v>
      </c>
      <c r="D28" s="73">
        <v>5.5</v>
      </c>
      <c r="J28" s="29" t="s">
        <v>432</v>
      </c>
      <c r="K28" s="111">
        <v>6.5</v>
      </c>
      <c r="L28" s="29" t="s">
        <v>470</v>
      </c>
      <c r="M28" s="73" t="s">
        <v>490</v>
      </c>
    </row>
    <row r="29" spans="1:13" ht="15" thickBot="1">
      <c r="A29" s="3" t="s">
        <v>484</v>
      </c>
      <c r="B29" s="76" t="s">
        <v>441</v>
      </c>
      <c r="C29" s="3" t="s">
        <v>432</v>
      </c>
      <c r="D29" s="76" t="s">
        <v>441</v>
      </c>
      <c r="J29" s="60" t="s">
        <v>440</v>
      </c>
      <c r="K29" s="112"/>
      <c r="L29" s="60" t="s">
        <v>484</v>
      </c>
      <c r="M29" s="76"/>
    </row>
    <row r="33" spans="1:14" ht="20">
      <c r="A33" s="218"/>
      <c r="B33" s="218"/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3"/>
    </row>
    <row r="34" spans="1:14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spans="1:14">
      <c r="A35" s="24"/>
      <c r="B35" s="23"/>
      <c r="C35" s="24"/>
      <c r="D35" s="23"/>
      <c r="E35" s="23"/>
      <c r="F35" s="23"/>
      <c r="G35" s="23"/>
      <c r="H35" s="23"/>
      <c r="I35" s="23"/>
      <c r="J35" s="24"/>
      <c r="K35" s="23"/>
      <c r="L35" s="24"/>
      <c r="M35" s="23"/>
      <c r="N35" s="23"/>
    </row>
    <row r="36" spans="1:14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  <row r="37" spans="1:14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</row>
    <row r="39" spans="1:14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</row>
    <row r="40" spans="1:14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</row>
    <row r="41" spans="1:14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pans="1:14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</row>
    <row r="43" spans="1:14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</row>
    <row r="44" spans="1:14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</row>
    <row r="45" spans="1:14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</row>
    <row r="46" spans="1:14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</row>
    <row r="47" spans="1:14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</row>
    <row r="48" spans="1:14">
      <c r="A48" s="24"/>
      <c r="B48" s="23"/>
      <c r="C48" s="24"/>
      <c r="D48" s="23"/>
      <c r="E48" s="23"/>
      <c r="F48" s="23"/>
      <c r="G48" s="23"/>
      <c r="H48" s="23"/>
      <c r="I48" s="23"/>
      <c r="J48" s="24"/>
      <c r="K48" s="23"/>
      <c r="L48" s="24"/>
      <c r="M48" s="23"/>
      <c r="N48" s="23"/>
    </row>
    <row r="49" spans="1:14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</row>
    <row r="50" spans="1:14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</row>
    <row r="51" spans="1:14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</row>
    <row r="52" spans="1:14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</row>
    <row r="53" spans="1:14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14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</row>
    <row r="55" spans="1:14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1:14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14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14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</row>
    <row r="63" spans="1:14" ht="20">
      <c r="A63" s="218"/>
      <c r="B63" s="218"/>
      <c r="C63" s="218"/>
      <c r="D63" s="218"/>
      <c r="E63" s="218"/>
      <c r="F63" s="218"/>
      <c r="G63" s="218"/>
      <c r="H63" s="218"/>
      <c r="I63" s="218"/>
      <c r="J63" s="218"/>
      <c r="K63" s="218"/>
      <c r="L63" s="218"/>
      <c r="M63" s="218"/>
    </row>
    <row r="64" spans="1:14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</row>
    <row r="65" spans="1:1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</row>
    <row r="66" spans="1:1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</row>
    <row r="68" spans="1:1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</row>
    <row r="69" spans="1:1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</row>
    <row r="71" spans="1:1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</row>
    <row r="72" spans="1:1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</row>
    <row r="73" spans="1:1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</row>
    <row r="75" spans="1:1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</row>
    <row r="76" spans="1:1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</row>
    <row r="77" spans="1:1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</row>
    <row r="78" spans="1:13">
      <c r="A78" s="24"/>
      <c r="B78" s="23"/>
      <c r="C78" s="24"/>
      <c r="D78" s="23"/>
      <c r="E78" s="23"/>
      <c r="F78" s="23"/>
      <c r="G78" s="23"/>
      <c r="H78" s="23"/>
      <c r="I78" s="23"/>
      <c r="J78" s="24"/>
      <c r="K78" s="23"/>
      <c r="L78" s="24"/>
      <c r="M78" s="23"/>
    </row>
    <row r="79" spans="1:1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</row>
    <row r="80" spans="1:1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</row>
    <row r="81" spans="1:1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</row>
    <row r="82" spans="1:1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</row>
    <row r="83" spans="1:1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</row>
    <row r="84" spans="1:1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</row>
    <row r="85" spans="1:1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</row>
    <row r="87" spans="1:1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</row>
    <row r="88" spans="1:1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</row>
    <row r="89" spans="1:1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</row>
    <row r="90" spans="1:1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</row>
    <row r="91" spans="1:1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</row>
    <row r="92" spans="1:1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</row>
    <row r="93" spans="1:13" ht="20">
      <c r="A93" s="218"/>
      <c r="B93" s="218"/>
      <c r="C93" s="218"/>
      <c r="D93" s="218"/>
      <c r="E93" s="218"/>
      <c r="F93" s="218"/>
      <c r="G93" s="218"/>
      <c r="H93" s="218"/>
      <c r="I93" s="218"/>
      <c r="J93" s="218"/>
      <c r="K93" s="218"/>
      <c r="L93" s="218"/>
      <c r="M93" s="218"/>
    </row>
    <row r="94" spans="1:1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</row>
    <row r="95" spans="1:1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</row>
    <row r="96" spans="1:1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</row>
    <row r="97" spans="1:1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</row>
    <row r="98" spans="1:1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</row>
    <row r="101" spans="1:1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</row>
    <row r="103" spans="1:1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>
      <c r="A108" s="24"/>
      <c r="B108" s="23"/>
      <c r="C108" s="24"/>
      <c r="D108" s="23"/>
      <c r="E108" s="23"/>
      <c r="F108" s="23"/>
      <c r="G108" s="23"/>
      <c r="H108" s="23"/>
      <c r="I108" s="23"/>
      <c r="J108" s="24"/>
      <c r="K108" s="23"/>
      <c r="L108" s="24"/>
      <c r="M108" s="23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  <row r="119" spans="1:1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</row>
  </sheetData>
  <sheetProtection password="DF91" sheet="1" objects="1" scenarios="1" selectLockedCells="1" selectUnlockedCells="1"/>
  <mergeCells count="3">
    <mergeCell ref="A33:M33"/>
    <mergeCell ref="A63:M63"/>
    <mergeCell ref="A93:M9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2" enableFormatConditionsCalculation="0"/>
  <dimension ref="A1:F65"/>
  <sheetViews>
    <sheetView topLeftCell="A61" workbookViewId="0">
      <selection activeCell="B65" sqref="B65"/>
    </sheetView>
  </sheetViews>
  <sheetFormatPr baseColWidth="10" defaultColWidth="11.5" defaultRowHeight="14" x14ac:dyDescent="0"/>
  <cols>
    <col min="2" max="2" width="31.83203125" bestFit="1" customWidth="1"/>
    <col min="3" max="3" width="23" bestFit="1" customWidth="1"/>
  </cols>
  <sheetData>
    <row r="1" spans="1:4" s="183" customFormat="1">
      <c r="A1" s="183" t="s">
        <v>61</v>
      </c>
      <c r="B1" s="183" t="s">
        <v>62</v>
      </c>
      <c r="C1" s="183" t="s">
        <v>0</v>
      </c>
    </row>
    <row r="2" spans="1:4" ht="15">
      <c r="A2" s="43" t="s">
        <v>43</v>
      </c>
      <c r="B2" s="182" t="s">
        <v>326</v>
      </c>
      <c r="C2" s="43" t="s">
        <v>65</v>
      </c>
      <c r="D2" s="43"/>
    </row>
    <row r="3" spans="1:4" ht="15">
      <c r="A3" s="43" t="s">
        <v>43</v>
      </c>
      <c r="B3" s="43" t="s">
        <v>259</v>
      </c>
      <c r="C3" s="43" t="s">
        <v>65</v>
      </c>
      <c r="D3" s="194" t="s">
        <v>477</v>
      </c>
    </row>
    <row r="4" spans="1:4" ht="15">
      <c r="A4" s="43" t="s">
        <v>43</v>
      </c>
      <c r="B4" s="43" t="s">
        <v>269</v>
      </c>
      <c r="C4" s="43" t="s">
        <v>65</v>
      </c>
      <c r="D4" s="194" t="s">
        <v>477</v>
      </c>
    </row>
    <row r="5" spans="1:4" ht="15">
      <c r="A5" s="195" t="s">
        <v>43</v>
      </c>
      <c r="B5" s="195" t="s">
        <v>270</v>
      </c>
      <c r="C5" s="195" t="s">
        <v>65</v>
      </c>
      <c r="D5" s="194" t="s">
        <v>477</v>
      </c>
    </row>
    <row r="6" spans="1:4" ht="15">
      <c r="A6" s="43" t="s">
        <v>43</v>
      </c>
      <c r="B6" s="43" t="s">
        <v>298</v>
      </c>
      <c r="C6" s="43" t="s">
        <v>65</v>
      </c>
    </row>
    <row r="7" spans="1:4" ht="15">
      <c r="A7" s="195" t="s">
        <v>43</v>
      </c>
      <c r="B7" s="182" t="s">
        <v>313</v>
      </c>
      <c r="C7" s="43" t="s">
        <v>65</v>
      </c>
    </row>
    <row r="8" spans="1:4" ht="15">
      <c r="A8" t="s">
        <v>43</v>
      </c>
      <c r="B8" s="182" t="s">
        <v>323</v>
      </c>
      <c r="C8" s="187" t="s">
        <v>63</v>
      </c>
    </row>
    <row r="9" spans="1:4" ht="15">
      <c r="A9" s="43" t="s">
        <v>43</v>
      </c>
      <c r="B9" s="180" t="s">
        <v>376</v>
      </c>
      <c r="C9" s="43" t="s">
        <v>66</v>
      </c>
      <c r="D9" s="189"/>
    </row>
    <row r="10" spans="1:4" ht="15">
      <c r="A10" t="s">
        <v>43</v>
      </c>
      <c r="B10" s="43" t="s">
        <v>273</v>
      </c>
      <c r="C10" s="187" t="s">
        <v>66</v>
      </c>
      <c r="D10" t="s">
        <v>477</v>
      </c>
    </row>
    <row r="11" spans="1:4" ht="15">
      <c r="A11" s="194" t="s">
        <v>43</v>
      </c>
      <c r="B11" s="43" t="s">
        <v>284</v>
      </c>
      <c r="C11" s="187" t="s">
        <v>66</v>
      </c>
      <c r="D11" s="194" t="s">
        <v>477</v>
      </c>
    </row>
    <row r="12" spans="1:4" ht="15">
      <c r="A12" t="s">
        <v>43</v>
      </c>
      <c r="B12" s="182" t="s">
        <v>325</v>
      </c>
      <c r="C12" s="189" t="s">
        <v>64</v>
      </c>
      <c r="D12" t="s">
        <v>477</v>
      </c>
    </row>
    <row r="13" spans="1:4" ht="15">
      <c r="A13" s="43" t="s">
        <v>45</v>
      </c>
      <c r="B13" s="182" t="s">
        <v>230</v>
      </c>
      <c r="C13" s="43" t="s">
        <v>65</v>
      </c>
      <c r="D13" s="43"/>
    </row>
    <row r="14" spans="1:4" ht="15">
      <c r="A14" s="43" t="s">
        <v>45</v>
      </c>
      <c r="B14" s="182" t="s">
        <v>252</v>
      </c>
      <c r="C14" s="43" t="s">
        <v>65</v>
      </c>
      <c r="D14" s="43"/>
    </row>
    <row r="15" spans="1:4" ht="15">
      <c r="A15" t="s">
        <v>45</v>
      </c>
      <c r="B15" s="43" t="s">
        <v>233</v>
      </c>
      <c r="C15" s="187" t="s">
        <v>65</v>
      </c>
      <c r="D15" t="s">
        <v>477</v>
      </c>
    </row>
    <row r="16" spans="1:4" ht="15">
      <c r="A16" s="190" t="s">
        <v>45</v>
      </c>
      <c r="B16" s="182" t="s">
        <v>218</v>
      </c>
      <c r="C16" s="190" t="s">
        <v>65</v>
      </c>
      <c r="D16" s="195" t="s">
        <v>477</v>
      </c>
    </row>
    <row r="17" spans="1:4" ht="15">
      <c r="A17" s="43" t="s">
        <v>45</v>
      </c>
      <c r="B17" s="182" t="s">
        <v>245</v>
      </c>
      <c r="C17" s="43" t="s">
        <v>63</v>
      </c>
      <c r="D17" s="43"/>
    </row>
    <row r="18" spans="1:4" ht="15">
      <c r="A18" s="43" t="s">
        <v>45</v>
      </c>
      <c r="B18" s="182" t="s">
        <v>250</v>
      </c>
      <c r="C18" s="43" t="s">
        <v>63</v>
      </c>
      <c r="D18" s="43"/>
    </row>
    <row r="19" spans="1:4" ht="15">
      <c r="A19" s="43" t="s">
        <v>45</v>
      </c>
      <c r="B19" s="182" t="s">
        <v>255</v>
      </c>
      <c r="C19" s="43" t="s">
        <v>63</v>
      </c>
    </row>
    <row r="20" spans="1:4" ht="15">
      <c r="A20" t="s">
        <v>45</v>
      </c>
      <c r="B20" s="43" t="s">
        <v>160</v>
      </c>
      <c r="C20" s="187" t="s">
        <v>63</v>
      </c>
      <c r="D20" s="189"/>
    </row>
    <row r="21" spans="1:4" ht="15">
      <c r="A21" t="s">
        <v>45</v>
      </c>
      <c r="B21" s="43" t="s">
        <v>176</v>
      </c>
      <c r="C21" s="187" t="s">
        <v>63</v>
      </c>
      <c r="D21" s="195" t="s">
        <v>477</v>
      </c>
    </row>
    <row r="22" spans="1:4" ht="15">
      <c r="A22" t="s">
        <v>45</v>
      </c>
      <c r="B22" s="43" t="s">
        <v>197</v>
      </c>
      <c r="C22" s="187" t="s">
        <v>63</v>
      </c>
      <c r="D22" s="195" t="s">
        <v>477</v>
      </c>
    </row>
    <row r="23" spans="1:4" ht="15">
      <c r="A23" t="s">
        <v>45</v>
      </c>
      <c r="B23" s="43" t="s">
        <v>231</v>
      </c>
      <c r="C23" s="187" t="s">
        <v>63</v>
      </c>
      <c r="D23" s="195" t="s">
        <v>477</v>
      </c>
    </row>
    <row r="24" spans="1:4" ht="15">
      <c r="A24" t="s">
        <v>45</v>
      </c>
      <c r="B24" s="43" t="s">
        <v>162</v>
      </c>
      <c r="C24" s="187" t="s">
        <v>63</v>
      </c>
      <c r="D24" s="189"/>
    </row>
    <row r="25" spans="1:4" ht="15">
      <c r="A25" s="181" t="s">
        <v>45</v>
      </c>
      <c r="B25" s="180" t="s">
        <v>375</v>
      </c>
      <c r="C25" s="181" t="s">
        <v>66</v>
      </c>
      <c r="D25" s="43"/>
    </row>
    <row r="26" spans="1:4" ht="15">
      <c r="A26" s="43" t="s">
        <v>45</v>
      </c>
      <c r="B26" s="182" t="s">
        <v>249</v>
      </c>
      <c r="C26" s="43" t="s">
        <v>66</v>
      </c>
      <c r="D26" s="43"/>
    </row>
    <row r="27" spans="1:4" ht="15">
      <c r="A27" s="43" t="s">
        <v>45</v>
      </c>
      <c r="B27" s="182" t="s">
        <v>254</v>
      </c>
      <c r="C27" s="43" t="s">
        <v>66</v>
      </c>
      <c r="D27" s="43"/>
    </row>
    <row r="28" spans="1:4" ht="15">
      <c r="A28" s="43" t="s">
        <v>45</v>
      </c>
      <c r="B28" s="182" t="s">
        <v>256</v>
      </c>
      <c r="C28" s="43" t="s">
        <v>66</v>
      </c>
      <c r="D28" s="43"/>
    </row>
    <row r="29" spans="1:4" ht="15">
      <c r="A29" s="43" t="s">
        <v>45</v>
      </c>
      <c r="B29" s="182" t="s">
        <v>257</v>
      </c>
      <c r="C29" s="43" t="s">
        <v>66</v>
      </c>
    </row>
    <row r="30" spans="1:4" ht="15">
      <c r="A30" s="43" t="s">
        <v>45</v>
      </c>
      <c r="B30" s="182" t="s">
        <v>241</v>
      </c>
      <c r="C30" s="43" t="s">
        <v>66</v>
      </c>
    </row>
    <row r="31" spans="1:4" ht="15">
      <c r="A31" s="43" t="s">
        <v>45</v>
      </c>
      <c r="B31" s="43" t="s">
        <v>185</v>
      </c>
      <c r="C31" s="43" t="s">
        <v>66</v>
      </c>
      <c r="D31" s="194" t="s">
        <v>477</v>
      </c>
    </row>
    <row r="32" spans="1:4" ht="15">
      <c r="A32" s="195" t="s">
        <v>45</v>
      </c>
      <c r="B32" s="43" t="s">
        <v>173</v>
      </c>
      <c r="C32" s="195" t="s">
        <v>66</v>
      </c>
    </row>
    <row r="33" spans="1:4" ht="15">
      <c r="A33" s="181" t="s">
        <v>45</v>
      </c>
      <c r="B33" s="180" t="s">
        <v>372</v>
      </c>
      <c r="C33" s="181" t="s">
        <v>64</v>
      </c>
      <c r="D33" s="43"/>
    </row>
    <row r="34" spans="1:4" ht="15">
      <c r="A34" s="181" t="s">
        <v>45</v>
      </c>
      <c r="B34" s="180" t="s">
        <v>371</v>
      </c>
      <c r="C34" s="181" t="s">
        <v>64</v>
      </c>
      <c r="D34" s="43"/>
    </row>
    <row r="35" spans="1:4" ht="15">
      <c r="A35" s="43" t="s">
        <v>45</v>
      </c>
      <c r="B35" s="182" t="s">
        <v>237</v>
      </c>
      <c r="C35" s="43" t="s">
        <v>64</v>
      </c>
      <c r="D35" s="43"/>
    </row>
    <row r="36" spans="1:4" ht="15">
      <c r="A36" s="43" t="s">
        <v>45</v>
      </c>
      <c r="B36" s="182" t="s">
        <v>243</v>
      </c>
      <c r="C36" s="43" t="s">
        <v>64</v>
      </c>
    </row>
    <row r="37" spans="1:4" ht="15">
      <c r="A37" t="s">
        <v>45</v>
      </c>
      <c r="B37" s="182" t="s">
        <v>181</v>
      </c>
      <c r="C37" s="187" t="s">
        <v>64</v>
      </c>
      <c r="D37" s="195" t="s">
        <v>478</v>
      </c>
    </row>
    <row r="38" spans="1:4" ht="15">
      <c r="A38" t="s">
        <v>45</v>
      </c>
      <c r="B38" s="43" t="s">
        <v>159</v>
      </c>
      <c r="C38" s="187" t="s">
        <v>64</v>
      </c>
      <c r="D38" s="195" t="s">
        <v>477</v>
      </c>
    </row>
    <row r="39" spans="1:4" ht="15">
      <c r="A39" t="s">
        <v>45</v>
      </c>
      <c r="B39" s="43" t="s">
        <v>171</v>
      </c>
      <c r="C39" s="187" t="s">
        <v>64</v>
      </c>
      <c r="D39" s="195" t="s">
        <v>477</v>
      </c>
    </row>
    <row r="40" spans="1:4" ht="15">
      <c r="A40" s="43" t="s">
        <v>46</v>
      </c>
      <c r="B40" s="182" t="s">
        <v>126</v>
      </c>
      <c r="C40" s="43" t="s">
        <v>65</v>
      </c>
      <c r="D40" s="43"/>
    </row>
    <row r="41" spans="1:4" ht="15">
      <c r="A41" s="43" t="s">
        <v>46</v>
      </c>
      <c r="B41" s="182" t="s">
        <v>152</v>
      </c>
      <c r="C41" s="43" t="s">
        <v>65</v>
      </c>
    </row>
    <row r="42" spans="1:4" ht="15">
      <c r="A42" s="182" t="s">
        <v>46</v>
      </c>
      <c r="B42" s="43" t="s">
        <v>107</v>
      </c>
      <c r="C42" s="187" t="s">
        <v>65</v>
      </c>
    </row>
    <row r="43" spans="1:4" ht="15">
      <c r="A43" t="s">
        <v>46</v>
      </c>
      <c r="B43" s="43" t="s">
        <v>80</v>
      </c>
      <c r="C43" s="187" t="s">
        <v>65</v>
      </c>
      <c r="D43" s="189"/>
    </row>
    <row r="44" spans="1:4" ht="15">
      <c r="A44" t="s">
        <v>46</v>
      </c>
      <c r="B44" s="43" t="s">
        <v>80</v>
      </c>
      <c r="C44" s="187" t="s">
        <v>65</v>
      </c>
      <c r="D44" s="195" t="s">
        <v>477</v>
      </c>
    </row>
    <row r="45" spans="1:4" ht="15">
      <c r="A45" t="s">
        <v>46</v>
      </c>
      <c r="B45" s="43" t="s">
        <v>137</v>
      </c>
      <c r="C45" s="187" t="s">
        <v>65</v>
      </c>
      <c r="D45" s="189"/>
    </row>
    <row r="46" spans="1:4" ht="15">
      <c r="A46" t="s">
        <v>46</v>
      </c>
      <c r="B46" s="182" t="s">
        <v>128</v>
      </c>
      <c r="C46" s="187" t="s">
        <v>65</v>
      </c>
      <c r="D46" s="189"/>
    </row>
    <row r="47" spans="1:4" ht="15">
      <c r="A47" s="43" t="s">
        <v>46</v>
      </c>
      <c r="B47" s="182" t="s">
        <v>129</v>
      </c>
      <c r="C47" s="43" t="s">
        <v>63</v>
      </c>
    </row>
    <row r="48" spans="1:4" ht="15">
      <c r="A48" s="195" t="s">
        <v>46</v>
      </c>
      <c r="B48" s="43" t="s">
        <v>91</v>
      </c>
      <c r="C48" s="195" t="s">
        <v>63</v>
      </c>
      <c r="D48" s="194" t="s">
        <v>477</v>
      </c>
    </row>
    <row r="49" spans="1:6" ht="15">
      <c r="A49" t="s">
        <v>46</v>
      </c>
      <c r="B49" s="43" t="s">
        <v>69</v>
      </c>
      <c r="C49" s="187" t="s">
        <v>63</v>
      </c>
    </row>
    <row r="50" spans="1:6" ht="15">
      <c r="A50" t="s">
        <v>46</v>
      </c>
      <c r="B50" s="182" t="s">
        <v>151</v>
      </c>
      <c r="C50" s="187" t="s">
        <v>63</v>
      </c>
      <c r="D50" s="195" t="s">
        <v>477</v>
      </c>
    </row>
    <row r="51" spans="1:6" ht="15">
      <c r="A51" t="s">
        <v>46</v>
      </c>
      <c r="B51" s="182" t="s">
        <v>149</v>
      </c>
      <c r="C51" s="194" t="s">
        <v>63</v>
      </c>
      <c r="D51" s="189"/>
    </row>
    <row r="52" spans="1:6" ht="15">
      <c r="A52" t="s">
        <v>46</v>
      </c>
      <c r="B52" s="43" t="s">
        <v>114</v>
      </c>
      <c r="C52" s="187" t="s">
        <v>63</v>
      </c>
      <c r="D52" s="43"/>
    </row>
    <row r="53" spans="1:6" ht="15">
      <c r="A53" t="s">
        <v>46</v>
      </c>
      <c r="B53" s="43" t="s">
        <v>82</v>
      </c>
      <c r="C53" s="194" t="s">
        <v>66</v>
      </c>
      <c r="D53" s="195" t="s">
        <v>477</v>
      </c>
    </row>
    <row r="54" spans="1:6" ht="15">
      <c r="A54" t="s">
        <v>46</v>
      </c>
      <c r="B54" s="43" t="s">
        <v>99</v>
      </c>
      <c r="C54" s="194" t="s">
        <v>66</v>
      </c>
      <c r="D54" s="43"/>
    </row>
    <row r="55" spans="1:6" ht="15">
      <c r="A55" t="s">
        <v>46</v>
      </c>
      <c r="B55" s="43" t="s">
        <v>78</v>
      </c>
      <c r="C55" s="194" t="s">
        <v>66</v>
      </c>
      <c r="D55" s="195" t="s">
        <v>477</v>
      </c>
    </row>
    <row r="56" spans="1:6" ht="15">
      <c r="A56" s="43" t="s">
        <v>46</v>
      </c>
      <c r="B56" s="182" t="s">
        <v>156</v>
      </c>
      <c r="C56" s="43" t="s">
        <v>66</v>
      </c>
      <c r="F56" s="187"/>
    </row>
    <row r="57" spans="1:6" ht="15">
      <c r="A57" s="181" t="s">
        <v>46</v>
      </c>
      <c r="B57" s="180" t="s">
        <v>374</v>
      </c>
      <c r="C57" s="43" t="s">
        <v>66</v>
      </c>
    </row>
    <row r="58" spans="1:6" ht="15">
      <c r="A58" t="s">
        <v>46</v>
      </c>
      <c r="B58" s="43" t="s">
        <v>380</v>
      </c>
      <c r="C58" s="187" t="s">
        <v>66</v>
      </c>
      <c r="D58" s="43"/>
    </row>
    <row r="59" spans="1:6" ht="15">
      <c r="A59" t="s">
        <v>46</v>
      </c>
      <c r="B59" s="182" t="s">
        <v>142</v>
      </c>
      <c r="C59" s="187" t="s">
        <v>66</v>
      </c>
      <c r="D59" s="43"/>
    </row>
    <row r="60" spans="1:6" ht="15">
      <c r="A60" t="s">
        <v>46</v>
      </c>
      <c r="B60" s="194" t="s">
        <v>79</v>
      </c>
      <c r="C60" s="194" t="s">
        <v>64</v>
      </c>
      <c r="D60" s="195" t="s">
        <v>477</v>
      </c>
    </row>
    <row r="61" spans="1:6" ht="15">
      <c r="A61" s="43" t="s">
        <v>46</v>
      </c>
      <c r="B61" s="182" t="s">
        <v>141</v>
      </c>
      <c r="C61" s="43" t="s">
        <v>64</v>
      </c>
    </row>
    <row r="62" spans="1:6" ht="15">
      <c r="A62" s="43" t="s">
        <v>46</v>
      </c>
      <c r="B62" s="182" t="s">
        <v>155</v>
      </c>
      <c r="C62" s="43" t="s">
        <v>64</v>
      </c>
    </row>
    <row r="63" spans="1:6" ht="15">
      <c r="A63" s="182" t="s">
        <v>46</v>
      </c>
      <c r="B63" s="182" t="s">
        <v>105</v>
      </c>
      <c r="C63" s="187" t="s">
        <v>64</v>
      </c>
      <c r="D63" s="194" t="s">
        <v>477</v>
      </c>
    </row>
    <row r="64" spans="1:6" ht="15">
      <c r="A64" s="194" t="s">
        <v>46</v>
      </c>
      <c r="B64" s="43" t="s">
        <v>125</v>
      </c>
      <c r="C64" s="194" t="s">
        <v>64</v>
      </c>
      <c r="D64" s="194" t="s">
        <v>477</v>
      </c>
    </row>
    <row r="65" spans="1:4" ht="15">
      <c r="A65" t="s">
        <v>46</v>
      </c>
      <c r="B65" s="43" t="s">
        <v>88</v>
      </c>
      <c r="C65" s="187" t="s">
        <v>64</v>
      </c>
      <c r="D65" s="194" t="s">
        <v>477</v>
      </c>
    </row>
  </sheetData>
  <sheetProtection password="DF91" sheet="1" objects="1" scenarios="1" selectLockedCells="1" selectUnlockedCells="1"/>
  <autoFilter ref="A1:C1"/>
  <pageMargins left="0.75" right="0.75" top="1" bottom="1" header="0.5" footer="0.5"/>
  <pageSetup paperSize="0" orientation="portrait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 enableFormatConditionsCalculation="0"/>
  <dimension ref="A1:E32"/>
  <sheetViews>
    <sheetView zoomScale="80" zoomScaleNormal="80" zoomScalePageLayoutView="80" workbookViewId="0">
      <selection activeCell="C14" sqref="C14"/>
    </sheetView>
  </sheetViews>
  <sheetFormatPr baseColWidth="10" defaultColWidth="8.83203125" defaultRowHeight="14" x14ac:dyDescent="0"/>
  <cols>
    <col min="1" max="1" width="27.1640625" bestFit="1" customWidth="1"/>
    <col min="2" max="2" width="9.83203125" customWidth="1"/>
  </cols>
  <sheetData>
    <row r="1" spans="1:5" ht="15" thickBot="1">
      <c r="A1" s="4" t="s">
        <v>0</v>
      </c>
      <c r="B1" s="219" t="s">
        <v>31</v>
      </c>
      <c r="C1" s="220"/>
      <c r="D1" s="220"/>
      <c r="E1" s="221"/>
    </row>
    <row r="3" spans="1:5" ht="15" thickBot="1">
      <c r="A3" s="4" t="s">
        <v>1</v>
      </c>
      <c r="B3" s="5" t="s">
        <v>0</v>
      </c>
    </row>
    <row r="4" spans="1:5" ht="15" thickBot="1">
      <c r="A4" s="6" t="s">
        <v>333</v>
      </c>
      <c r="B4" s="25" t="s">
        <v>329</v>
      </c>
    </row>
    <row r="6" spans="1:5" ht="15" thickBot="1">
      <c r="A6" s="4" t="s">
        <v>2</v>
      </c>
    </row>
    <row r="7" spans="1:5" ht="16" thickBot="1">
      <c r="A7" s="43" t="s">
        <v>72</v>
      </c>
      <c r="B7" s="25" t="s">
        <v>327</v>
      </c>
    </row>
    <row r="8" spans="1:5" ht="16" thickBot="1">
      <c r="A8" s="194" t="s">
        <v>79</v>
      </c>
      <c r="B8" s="25" t="s">
        <v>329</v>
      </c>
    </row>
    <row r="9" spans="1:5" ht="16" thickBot="1">
      <c r="A9" s="43" t="s">
        <v>112</v>
      </c>
      <c r="B9" s="25" t="s">
        <v>331</v>
      </c>
    </row>
    <row r="10" spans="1:5" ht="16" thickBot="1">
      <c r="A10" s="43" t="s">
        <v>81</v>
      </c>
      <c r="B10" s="25" t="s">
        <v>328</v>
      </c>
    </row>
    <row r="11" spans="1:5" ht="16" thickBot="1">
      <c r="A11" s="43" t="s">
        <v>82</v>
      </c>
      <c r="B11" s="25" t="s">
        <v>331</v>
      </c>
    </row>
    <row r="12" spans="1:5" ht="16" thickBot="1">
      <c r="A12" s="43" t="s">
        <v>125</v>
      </c>
      <c r="B12" s="25" t="s">
        <v>329</v>
      </c>
    </row>
    <row r="13" spans="1:5" ht="16" thickBot="1">
      <c r="A13" s="182" t="s">
        <v>151</v>
      </c>
      <c r="B13" s="25" t="s">
        <v>328</v>
      </c>
    </row>
    <row r="14" spans="1:5" ht="16" thickBot="1">
      <c r="A14" s="43" t="s">
        <v>88</v>
      </c>
      <c r="B14" s="25" t="s">
        <v>329</v>
      </c>
    </row>
    <row r="16" spans="1:5" ht="15" thickBot="1">
      <c r="A16" s="4" t="s">
        <v>3</v>
      </c>
    </row>
    <row r="17" spans="1:2" ht="16" thickBot="1">
      <c r="A17" s="43" t="s">
        <v>171</v>
      </c>
      <c r="B17" s="25" t="s">
        <v>329</v>
      </c>
    </row>
    <row r="18" spans="1:2" ht="16" thickBot="1">
      <c r="A18" s="43" t="s">
        <v>170</v>
      </c>
      <c r="B18" s="25" t="s">
        <v>327</v>
      </c>
    </row>
    <row r="19" spans="1:2" ht="16" thickBot="1">
      <c r="A19" s="182" t="s">
        <v>235</v>
      </c>
      <c r="B19" s="25" t="s">
        <v>329</v>
      </c>
    </row>
    <row r="20" spans="1:2" ht="16" thickBot="1">
      <c r="A20" s="43" t="s">
        <v>231</v>
      </c>
      <c r="B20" s="25" t="s">
        <v>328</v>
      </c>
    </row>
    <row r="21" spans="1:2" ht="16" thickBot="1">
      <c r="A21" s="182" t="s">
        <v>218</v>
      </c>
      <c r="B21" s="25" t="s">
        <v>327</v>
      </c>
    </row>
    <row r="22" spans="1:2" ht="16" thickBot="1">
      <c r="A22" s="43" t="s">
        <v>197</v>
      </c>
      <c r="B22" s="25" t="s">
        <v>328</v>
      </c>
    </row>
    <row r="23" spans="1:2" ht="16" thickBot="1">
      <c r="A23" s="182" t="s">
        <v>220</v>
      </c>
      <c r="B23" s="25" t="s">
        <v>331</v>
      </c>
    </row>
    <row r="24" spans="1:2" ht="16" thickBot="1">
      <c r="A24" s="43" t="s">
        <v>233</v>
      </c>
      <c r="B24" s="25" t="s">
        <v>327</v>
      </c>
    </row>
    <row r="26" spans="1:2" ht="15" thickBot="1">
      <c r="A26" s="4" t="s">
        <v>4</v>
      </c>
    </row>
    <row r="27" spans="1:2" ht="16" thickBot="1">
      <c r="A27" s="43" t="s">
        <v>258</v>
      </c>
      <c r="B27" s="25" t="s">
        <v>329</v>
      </c>
    </row>
    <row r="28" spans="1:2" ht="16" thickBot="1">
      <c r="A28" s="43" t="s">
        <v>261</v>
      </c>
      <c r="B28" s="25" t="s">
        <v>328</v>
      </c>
    </row>
    <row r="29" spans="1:2" ht="16" thickBot="1">
      <c r="A29" s="182" t="s">
        <v>309</v>
      </c>
      <c r="B29" s="25" t="s">
        <v>331</v>
      </c>
    </row>
    <row r="30" spans="1:2" ht="16" thickBot="1">
      <c r="A30" s="43" t="s">
        <v>259</v>
      </c>
      <c r="B30" s="25" t="s">
        <v>327</v>
      </c>
    </row>
    <row r="31" spans="1:2" ht="16" thickBot="1">
      <c r="A31" s="43" t="s">
        <v>269</v>
      </c>
      <c r="B31" s="25" t="s">
        <v>327</v>
      </c>
    </row>
    <row r="32" spans="1:2" ht="16" thickBot="1">
      <c r="A32" s="182" t="s">
        <v>325</v>
      </c>
      <c r="B32" s="25" t="s">
        <v>329</v>
      </c>
    </row>
  </sheetData>
  <sheetProtection password="DF9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2" enableFormatConditionsCalculation="0"/>
  <dimension ref="A1:E32"/>
  <sheetViews>
    <sheetView topLeftCell="A4" zoomScale="80" zoomScaleNormal="80" zoomScalePageLayoutView="80" workbookViewId="0">
      <selection activeCell="C14" sqref="C14"/>
    </sheetView>
  </sheetViews>
  <sheetFormatPr baseColWidth="10" defaultColWidth="8.83203125" defaultRowHeight="14" x14ac:dyDescent="0"/>
  <cols>
    <col min="1" max="1" width="25.6640625" bestFit="1" customWidth="1"/>
    <col min="2" max="2" width="9.83203125" customWidth="1"/>
  </cols>
  <sheetData>
    <row r="1" spans="1:5" ht="15" thickBot="1">
      <c r="A1" s="4" t="s">
        <v>0</v>
      </c>
      <c r="B1" s="219" t="s">
        <v>32</v>
      </c>
      <c r="C1" s="220"/>
      <c r="D1" s="220"/>
      <c r="E1" s="221"/>
    </row>
    <row r="3" spans="1:5" ht="15" thickBot="1">
      <c r="A3" s="4" t="s">
        <v>1</v>
      </c>
      <c r="B3" s="5" t="s">
        <v>0</v>
      </c>
    </row>
    <row r="4" spans="1:5" ht="15" thickBot="1">
      <c r="A4" s="22" t="s">
        <v>334</v>
      </c>
      <c r="B4" s="25" t="s">
        <v>335</v>
      </c>
    </row>
    <row r="6" spans="1:5" ht="15" thickBot="1">
      <c r="A6" s="4" t="s">
        <v>2</v>
      </c>
    </row>
    <row r="7" spans="1:5" ht="16" thickBot="1">
      <c r="A7" s="43" t="s">
        <v>67</v>
      </c>
      <c r="B7" s="25" t="s">
        <v>328</v>
      </c>
    </row>
    <row r="8" spans="1:5" ht="16" thickBot="1">
      <c r="A8" s="43" t="s">
        <v>100</v>
      </c>
      <c r="B8" s="25" t="s">
        <v>329</v>
      </c>
    </row>
    <row r="9" spans="1:5" ht="16" thickBot="1">
      <c r="A9" s="188" t="s">
        <v>68</v>
      </c>
      <c r="B9" s="25" t="s">
        <v>329</v>
      </c>
    </row>
    <row r="10" spans="1:5" ht="16" thickBot="1">
      <c r="A10" s="182" t="s">
        <v>157</v>
      </c>
      <c r="B10" s="25" t="s">
        <v>327</v>
      </c>
    </row>
    <row r="11" spans="1:5" ht="16" thickBot="1">
      <c r="A11" s="43" t="s">
        <v>78</v>
      </c>
      <c r="B11" s="25" t="s">
        <v>331</v>
      </c>
    </row>
    <row r="12" spans="1:5" ht="16" thickBot="1">
      <c r="A12" s="43" t="s">
        <v>80</v>
      </c>
      <c r="B12" s="25" t="s">
        <v>327</v>
      </c>
    </row>
    <row r="13" spans="1:5" ht="16" thickBot="1">
      <c r="A13" s="182" t="s">
        <v>105</v>
      </c>
      <c r="B13" s="25" t="s">
        <v>329</v>
      </c>
    </row>
    <row r="14" spans="1:5" ht="16" thickBot="1">
      <c r="A14" s="43" t="s">
        <v>91</v>
      </c>
      <c r="B14" s="25" t="s">
        <v>328</v>
      </c>
    </row>
    <row r="16" spans="1:5" ht="15" thickBot="1">
      <c r="A16" s="4" t="s">
        <v>3</v>
      </c>
    </row>
    <row r="17" spans="1:2" ht="16" thickBot="1">
      <c r="A17" s="43" t="s">
        <v>187</v>
      </c>
      <c r="B17" s="25" t="s">
        <v>327</v>
      </c>
    </row>
    <row r="18" spans="1:2" ht="16" thickBot="1">
      <c r="A18" s="43" t="s">
        <v>182</v>
      </c>
      <c r="B18" s="25" t="s">
        <v>329</v>
      </c>
    </row>
    <row r="19" spans="1:2" ht="16" thickBot="1">
      <c r="A19" s="182" t="s">
        <v>168</v>
      </c>
      <c r="B19" s="25" t="s">
        <v>331</v>
      </c>
    </row>
    <row r="20" spans="1:2" ht="16" thickBot="1">
      <c r="A20" s="43" t="s">
        <v>159</v>
      </c>
      <c r="B20" s="25" t="s">
        <v>329</v>
      </c>
    </row>
    <row r="21" spans="1:2" ht="16" thickBot="1">
      <c r="A21" s="43" t="s">
        <v>176</v>
      </c>
      <c r="B21" s="25" t="s">
        <v>328</v>
      </c>
    </row>
    <row r="22" spans="1:2" ht="16" thickBot="1">
      <c r="A22" s="182" t="s">
        <v>206</v>
      </c>
      <c r="B22" s="25" t="s">
        <v>328</v>
      </c>
    </row>
    <row r="23" spans="1:2" ht="16" thickBot="1">
      <c r="A23" s="43" t="s">
        <v>185</v>
      </c>
      <c r="B23" s="25" t="s">
        <v>331</v>
      </c>
    </row>
    <row r="24" spans="1:2" ht="16" thickBot="1">
      <c r="A24" s="182" t="s">
        <v>181</v>
      </c>
      <c r="B24" s="25" t="s">
        <v>329</v>
      </c>
    </row>
    <row r="26" spans="1:2" ht="15" thickBot="1">
      <c r="A26" s="4" t="s">
        <v>4</v>
      </c>
    </row>
    <row r="27" spans="1:2" ht="16" thickBot="1">
      <c r="A27" s="43" t="s">
        <v>265</v>
      </c>
      <c r="B27" s="25" t="s">
        <v>328</v>
      </c>
    </row>
    <row r="28" spans="1:2" ht="16" thickBot="1">
      <c r="A28" s="43" t="s">
        <v>268</v>
      </c>
      <c r="B28" s="25" t="s">
        <v>330</v>
      </c>
    </row>
    <row r="29" spans="1:2" ht="16" thickBot="1">
      <c r="A29" s="195" t="s">
        <v>270</v>
      </c>
      <c r="B29" s="25" t="s">
        <v>327</v>
      </c>
    </row>
    <row r="30" spans="1:2" ht="16" thickBot="1">
      <c r="A30" s="43" t="s">
        <v>303</v>
      </c>
      <c r="B30" s="25" t="s">
        <v>329</v>
      </c>
    </row>
    <row r="31" spans="1:2" ht="16" thickBot="1">
      <c r="A31" s="43" t="s">
        <v>273</v>
      </c>
      <c r="B31" s="25" t="s">
        <v>331</v>
      </c>
    </row>
    <row r="32" spans="1:2" ht="16" thickBot="1">
      <c r="A32" s="43" t="s">
        <v>284</v>
      </c>
      <c r="B32" s="25" t="s">
        <v>331</v>
      </c>
    </row>
  </sheetData>
  <sheetProtection password="DF9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TABELLONE</vt:lpstr>
      <vt:lpstr>1° GIORNATA</vt:lpstr>
      <vt:lpstr>2° GIORNATA</vt:lpstr>
      <vt:lpstr>3° GIORNATA</vt:lpstr>
      <vt:lpstr>4° GIORNATA</vt:lpstr>
      <vt:lpstr>5° GIORNATA</vt:lpstr>
      <vt:lpstr>QUARTI andata</vt:lpstr>
      <vt:lpstr>QUARTI ritorno</vt:lpstr>
      <vt:lpstr>SEMIFINALE andata</vt:lpstr>
      <vt:lpstr>SEMIFINALE ritorno</vt:lpstr>
      <vt:lpstr>FINALE</vt:lpstr>
      <vt:lpstr>GIOCATORI RIMASTI</vt:lpstr>
      <vt:lpstr>tette biscottate</vt:lpstr>
      <vt:lpstr>cs riposa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Luca Serafini</cp:lastModifiedBy>
  <dcterms:created xsi:type="dcterms:W3CDTF">2014-06-03T07:35:32Z</dcterms:created>
  <dcterms:modified xsi:type="dcterms:W3CDTF">2015-05-14T06:53:17Z</dcterms:modified>
</cp:coreProperties>
</file>