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codeName="ThisWorkbook" autoCompressPictures="0"/>
  <bookViews>
    <workbookView xWindow="0" yWindow="0" windowWidth="25600" windowHeight="15460" tabRatio="750" activeTab="6"/>
  </bookViews>
  <sheets>
    <sheet name="TABELLONE" sheetId="23" r:id="rId1"/>
    <sheet name="1° GIORNATA" sheetId="24" r:id="rId2"/>
    <sheet name="2° GIORNATA" sheetId="47" r:id="rId3"/>
    <sheet name="3° GIORNATA" sheetId="48" r:id="rId4"/>
    <sheet name="4° GIORNATA" sheetId="49" r:id="rId5"/>
    <sheet name="5° GIORNATA" sheetId="56" r:id="rId6"/>
    <sheet name="6° GIORNATA" sheetId="66" r:id="rId7"/>
    <sheet name="QUARTI andata" sheetId="79" r:id="rId8"/>
    <sheet name="QUARTI ritorno" sheetId="51" r:id="rId9"/>
    <sheet name="SEMIFINALE andata" sheetId="31" r:id="rId10"/>
    <sheet name="SEMIFINALE ritorno" sheetId="52" r:id="rId11"/>
    <sheet name="FINALE" sheetId="55" r:id="rId12"/>
    <sheet name="lista giocatori" sheetId="80" r:id="rId13"/>
    <sheet name="interfogat" sheetId="73" r:id="rId14"/>
    <sheet name="skiacciak" sheetId="71" r:id="rId15"/>
    <sheet name="numbers" sheetId="70" r:id="rId16"/>
    <sheet name="cs riposa" sheetId="72" r:id="rId17"/>
    <sheet name="ac denti" sheetId="67" r:id="rId18"/>
    <sheet name="ac conte" sheetId="76" r:id="rId19"/>
    <sheet name="flybeard" sheetId="78" r:id="rId20"/>
    <sheet name="marcellona" sheetId="69" r:id="rId21"/>
    <sheet name="evribadi" sheetId="68" r:id="rId22"/>
    <sheet name="scarsenal" sheetId="77" r:id="rId23"/>
    <sheet name="mc town" sheetId="74" r:id="rId24"/>
    <sheet name="brigata gurren" sheetId="75" r:id="rId25"/>
  </sheets>
  <externalReferences>
    <externalReference r:id="rId26"/>
  </externalReferences>
  <definedNames>
    <definedName name="_xlnm._FilterDatabase" localSheetId="12" hidden="1">'lista giocatori'!$A$1:$D$360</definedName>
    <definedName name="_xlnm._FilterDatabase" localSheetId="0" hidden="1">TABELLONE!$A$40:$F$40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B84" i="23" l="1"/>
  <c r="A84" i="23"/>
  <c r="B83" i="23"/>
  <c r="A83" i="23"/>
  <c r="B82" i="23"/>
  <c r="A82" i="23"/>
  <c r="B81" i="23"/>
  <c r="A81" i="23"/>
  <c r="G87" i="49"/>
  <c r="M78" i="49"/>
  <c r="K78" i="49"/>
  <c r="K65" i="49"/>
  <c r="D78" i="49"/>
  <c r="D65" i="49"/>
  <c r="B78" i="49"/>
  <c r="B65" i="49"/>
  <c r="M65" i="49"/>
  <c r="L65" i="49"/>
  <c r="J65" i="49"/>
  <c r="C65" i="49"/>
  <c r="A65" i="49"/>
  <c r="M48" i="49"/>
  <c r="K48" i="49"/>
  <c r="K35" i="49"/>
  <c r="D48" i="49"/>
  <c r="D35" i="49"/>
  <c r="B48" i="49"/>
  <c r="B35" i="49"/>
  <c r="M35" i="49"/>
  <c r="L35" i="49"/>
  <c r="J35" i="49"/>
  <c r="C35" i="49"/>
  <c r="A35" i="49"/>
  <c r="M18" i="49"/>
  <c r="K18" i="49"/>
  <c r="K5" i="49"/>
  <c r="D18" i="49"/>
  <c r="B18" i="49"/>
  <c r="B5" i="49"/>
  <c r="M5" i="49"/>
  <c r="L5" i="49"/>
  <c r="J5" i="49"/>
  <c r="D5" i="49"/>
  <c r="C5" i="49"/>
  <c r="A5" i="49"/>
  <c r="M18" i="66"/>
  <c r="M5" i="66"/>
  <c r="K18" i="66"/>
  <c r="K5" i="66"/>
  <c r="D18" i="66"/>
  <c r="D5" i="66"/>
  <c r="B18" i="66"/>
  <c r="B5" i="66"/>
  <c r="B48" i="66"/>
  <c r="B35" i="66"/>
  <c r="D48" i="66"/>
  <c r="D35" i="66"/>
  <c r="K48" i="66"/>
  <c r="K35" i="66"/>
  <c r="M48" i="66"/>
  <c r="M35" i="66"/>
  <c r="M76" i="66"/>
  <c r="M63" i="66"/>
  <c r="K76" i="66"/>
  <c r="K63" i="66"/>
  <c r="D76" i="66"/>
  <c r="D63" i="66"/>
  <c r="B76" i="66"/>
  <c r="B63" i="66"/>
  <c r="M76" i="56"/>
  <c r="M63" i="56"/>
  <c r="K76" i="56"/>
  <c r="K63" i="56"/>
  <c r="D76" i="56"/>
  <c r="D63" i="56"/>
  <c r="M70" i="23"/>
  <c r="B76" i="56"/>
  <c r="B63" i="56"/>
  <c r="L70" i="23"/>
  <c r="M48" i="56"/>
  <c r="M35" i="56"/>
  <c r="M45" i="23"/>
  <c r="K48" i="56"/>
  <c r="K35" i="56"/>
  <c r="L45" i="23"/>
  <c r="D48" i="56"/>
  <c r="D35" i="56"/>
  <c r="B48" i="56"/>
  <c r="M18" i="56"/>
  <c r="M5" i="56"/>
  <c r="M19" i="23"/>
  <c r="K18" i="56"/>
  <c r="M18" i="24"/>
  <c r="M18" i="47"/>
  <c r="D18" i="48"/>
  <c r="F18" i="23"/>
  <c r="D18" i="56"/>
  <c r="D5" i="56"/>
  <c r="B18" i="56"/>
  <c r="B5" i="56"/>
  <c r="L18" i="23"/>
  <c r="M15" i="23"/>
  <c r="M14" i="23"/>
  <c r="M40" i="23"/>
  <c r="M67" i="23"/>
  <c r="L67" i="23"/>
  <c r="P67" i="23"/>
  <c r="L66" i="23"/>
  <c r="M5" i="47"/>
  <c r="M7" i="23"/>
  <c r="K18" i="47"/>
  <c r="K5" i="47"/>
  <c r="D18" i="47"/>
  <c r="D5" i="47"/>
  <c r="B18" i="47"/>
  <c r="B5" i="47"/>
  <c r="M48" i="47"/>
  <c r="M35" i="47"/>
  <c r="M33" i="23"/>
  <c r="K48" i="47"/>
  <c r="D48" i="47"/>
  <c r="B48" i="47"/>
  <c r="B35" i="47"/>
  <c r="L32" i="23"/>
  <c r="M76" i="47"/>
  <c r="M63" i="47"/>
  <c r="M59" i="23"/>
  <c r="K76" i="47"/>
  <c r="K63" i="47"/>
  <c r="D76" i="47"/>
  <c r="B76" i="47"/>
  <c r="B63" i="47"/>
  <c r="M76" i="24"/>
  <c r="M63" i="24"/>
  <c r="D76" i="48"/>
  <c r="D63" i="48"/>
  <c r="M62" i="23"/>
  <c r="K76" i="24"/>
  <c r="K63" i="24"/>
  <c r="L55" i="23"/>
  <c r="K76" i="48"/>
  <c r="K63" i="48"/>
  <c r="D76" i="24"/>
  <c r="D63" i="24"/>
  <c r="M54" i="23"/>
  <c r="M76" i="48"/>
  <c r="M63" i="48"/>
  <c r="B76" i="24"/>
  <c r="B76" i="48"/>
  <c r="B63" i="48"/>
  <c r="M74" i="23"/>
  <c r="L74" i="23"/>
  <c r="P74" i="23"/>
  <c r="M48" i="24"/>
  <c r="M35" i="24"/>
  <c r="D48" i="48"/>
  <c r="D35" i="48"/>
  <c r="K48" i="24"/>
  <c r="K35" i="24"/>
  <c r="L29" i="23"/>
  <c r="K48" i="48"/>
  <c r="K35" i="48"/>
  <c r="L37" i="23"/>
  <c r="M41" i="23"/>
  <c r="D48" i="24"/>
  <c r="M48" i="48"/>
  <c r="F44" i="23"/>
  <c r="M35" i="48"/>
  <c r="B48" i="24"/>
  <c r="B35" i="24"/>
  <c r="L28" i="23"/>
  <c r="B48" i="48"/>
  <c r="B35" i="48"/>
  <c r="M48" i="23"/>
  <c r="L48" i="23"/>
  <c r="P48" i="23"/>
  <c r="M5" i="24"/>
  <c r="M3" i="23"/>
  <c r="K18" i="24"/>
  <c r="K5" i="24"/>
  <c r="L3" i="23"/>
  <c r="K18" i="48"/>
  <c r="K5" i="48"/>
  <c r="L11" i="23"/>
  <c r="D18" i="24"/>
  <c r="M18" i="48"/>
  <c r="A35" i="79"/>
  <c r="L15" i="23"/>
  <c r="M23" i="23"/>
  <c r="L23" i="23"/>
  <c r="P23" i="23"/>
  <c r="O23" i="23"/>
  <c r="B18" i="24"/>
  <c r="B18" i="48"/>
  <c r="L14" i="23"/>
  <c r="O14" i="23"/>
  <c r="M22" i="23"/>
  <c r="L22" i="23"/>
  <c r="P22" i="23"/>
  <c r="O22" i="23"/>
  <c r="B5" i="24"/>
  <c r="L2" i="23"/>
  <c r="L40" i="23"/>
  <c r="L41" i="23"/>
  <c r="O41" i="23"/>
  <c r="M49" i="23"/>
  <c r="L49" i="23"/>
  <c r="P49" i="23"/>
  <c r="O49" i="23"/>
  <c r="O48" i="23"/>
  <c r="L75" i="23"/>
  <c r="O74" i="23"/>
  <c r="M66" i="23"/>
  <c r="M75" i="23"/>
  <c r="P75" i="23"/>
  <c r="M55" i="23"/>
  <c r="B63" i="24"/>
  <c r="L54" i="23"/>
  <c r="M18" i="55"/>
  <c r="M5" i="55"/>
  <c r="K18" i="55"/>
  <c r="K5" i="55"/>
  <c r="D18" i="55"/>
  <c r="D5" i="55"/>
  <c r="B18" i="55"/>
  <c r="M18" i="52"/>
  <c r="K18" i="52"/>
  <c r="D18" i="52"/>
  <c r="D5" i="52"/>
  <c r="B18" i="52"/>
  <c r="B5" i="52"/>
  <c r="M18" i="31"/>
  <c r="M5" i="31"/>
  <c r="K18" i="31"/>
  <c r="K5" i="31"/>
  <c r="D18" i="31"/>
  <c r="B18" i="31"/>
  <c r="M48" i="51"/>
  <c r="K48" i="51"/>
  <c r="D48" i="51"/>
  <c r="B48" i="51"/>
  <c r="M18" i="51"/>
  <c r="K18" i="51"/>
  <c r="D18" i="51"/>
  <c r="B18" i="51"/>
  <c r="D18" i="79"/>
  <c r="B18" i="79"/>
  <c r="M18" i="79"/>
  <c r="K18" i="79"/>
  <c r="M48" i="79"/>
  <c r="K48" i="79"/>
  <c r="L35" i="51"/>
  <c r="L35" i="79"/>
  <c r="C35" i="79"/>
  <c r="J5" i="79"/>
  <c r="J5" i="51"/>
  <c r="C5" i="51"/>
  <c r="A5" i="79"/>
  <c r="D48" i="79"/>
  <c r="B48" i="79"/>
  <c r="M35" i="79"/>
  <c r="K35" i="79"/>
  <c r="D35" i="79"/>
  <c r="B35" i="79"/>
  <c r="M5" i="79"/>
  <c r="K5" i="79"/>
  <c r="D5" i="79"/>
  <c r="B5" i="79"/>
  <c r="B35" i="51"/>
  <c r="D35" i="51"/>
  <c r="K35" i="51"/>
  <c r="M35" i="51"/>
  <c r="M5" i="51"/>
  <c r="K5" i="51"/>
  <c r="D5" i="51"/>
  <c r="B5" i="51"/>
  <c r="J63" i="23"/>
  <c r="J63" i="48"/>
  <c r="K63" i="23"/>
  <c r="L63" i="48"/>
  <c r="J62" i="23"/>
  <c r="K62" i="23"/>
  <c r="C63" i="48"/>
  <c r="J37" i="23"/>
  <c r="K37" i="23"/>
  <c r="J49" i="23"/>
  <c r="J35" i="66"/>
  <c r="J36" i="23"/>
  <c r="K48" i="23"/>
  <c r="C35" i="66"/>
  <c r="K36" i="23"/>
  <c r="J48" i="23"/>
  <c r="A35" i="66"/>
  <c r="J11" i="23"/>
  <c r="J5" i="48"/>
  <c r="K11" i="23"/>
  <c r="J23" i="23"/>
  <c r="J5" i="66"/>
  <c r="J10" i="23"/>
  <c r="A5" i="48"/>
  <c r="K10" i="23"/>
  <c r="J22" i="23"/>
  <c r="A5" i="66"/>
  <c r="J59" i="23"/>
  <c r="K71" i="23"/>
  <c r="L63" i="56"/>
  <c r="K59" i="23"/>
  <c r="J58" i="23"/>
  <c r="K70" i="23"/>
  <c r="C63" i="56"/>
  <c r="K58" i="23"/>
  <c r="J33" i="23"/>
  <c r="K33" i="23"/>
  <c r="J32" i="23"/>
  <c r="K44" i="23"/>
  <c r="C35" i="56"/>
  <c r="K32" i="23"/>
  <c r="C35" i="47"/>
  <c r="J7" i="23"/>
  <c r="K7" i="23"/>
  <c r="J6" i="23"/>
  <c r="K18" i="23"/>
  <c r="C5" i="56"/>
  <c r="A5" i="47"/>
  <c r="K6" i="23"/>
  <c r="J18" i="23"/>
  <c r="A5" i="56"/>
  <c r="J55" i="23"/>
  <c r="K67" i="23"/>
  <c r="K55" i="23"/>
  <c r="J67" i="23"/>
  <c r="J54" i="23"/>
  <c r="K54" i="23"/>
  <c r="J66" i="23"/>
  <c r="J29" i="23"/>
  <c r="K41" i="23"/>
  <c r="K29" i="23"/>
  <c r="J41" i="23"/>
  <c r="J28" i="23"/>
  <c r="K40" i="23"/>
  <c r="K28" i="23"/>
  <c r="J40" i="23"/>
  <c r="J3" i="23"/>
  <c r="K15" i="23"/>
  <c r="K3" i="23"/>
  <c r="J2" i="23"/>
  <c r="K14" i="23"/>
  <c r="K2" i="23"/>
  <c r="C5" i="24"/>
  <c r="A35" i="48"/>
  <c r="C5" i="47"/>
  <c r="B90" i="23"/>
  <c r="J5" i="52"/>
  <c r="A90" i="23"/>
  <c r="L5" i="52"/>
  <c r="B89" i="23"/>
  <c r="A5" i="52"/>
  <c r="A89" i="23"/>
  <c r="A5" i="31"/>
  <c r="L5" i="55"/>
  <c r="J5" i="55"/>
  <c r="C5" i="55"/>
  <c r="A5" i="55"/>
  <c r="B5" i="55"/>
  <c r="M5" i="52"/>
  <c r="K5" i="52"/>
  <c r="D5" i="31"/>
  <c r="B5" i="31"/>
  <c r="L5" i="48"/>
  <c r="K19" i="23"/>
  <c r="L5" i="56"/>
  <c r="J5" i="47"/>
  <c r="K45" i="23"/>
  <c r="L35" i="56"/>
  <c r="J35" i="47"/>
  <c r="J63" i="47"/>
  <c r="K49" i="23"/>
  <c r="L35" i="66"/>
  <c r="J35" i="48"/>
  <c r="K75" i="23"/>
  <c r="L63" i="66"/>
  <c r="C5" i="48"/>
  <c r="A35" i="47"/>
  <c r="J44" i="23"/>
  <c r="A35" i="56"/>
  <c r="J74" i="23"/>
  <c r="A63" i="66"/>
  <c r="O75" i="23"/>
  <c r="D63" i="47"/>
  <c r="M58" i="23"/>
  <c r="K35" i="47"/>
  <c r="L33" i="23"/>
  <c r="O33" i="23"/>
  <c r="D35" i="47"/>
  <c r="L6" i="23"/>
  <c r="J5" i="24"/>
  <c r="K23" i="23"/>
  <c r="L5" i="66"/>
  <c r="J14" i="23"/>
  <c r="A63" i="47"/>
  <c r="J75" i="23"/>
  <c r="J63" i="66"/>
  <c r="L5" i="51"/>
  <c r="M5" i="48"/>
  <c r="B5" i="48"/>
  <c r="M37" i="23"/>
  <c r="P37" i="23"/>
  <c r="L63" i="23"/>
  <c r="M63" i="23"/>
  <c r="O63" i="23"/>
  <c r="D5" i="48"/>
  <c r="M10" i="23"/>
  <c r="O3" i="23"/>
  <c r="P54" i="23"/>
  <c r="O55" i="23"/>
  <c r="K22" i="23"/>
  <c r="C5" i="66"/>
  <c r="J35" i="51"/>
  <c r="D35" i="24"/>
  <c r="M28" i="23"/>
  <c r="A35" i="24"/>
  <c r="M29" i="23"/>
  <c r="L36" i="23"/>
  <c r="L59" i="23"/>
  <c r="O59" i="23"/>
  <c r="O37" i="23"/>
  <c r="P29" i="23"/>
  <c r="O29" i="23"/>
  <c r="P33" i="23"/>
  <c r="J35" i="79"/>
  <c r="J5" i="31"/>
  <c r="C5" i="52"/>
  <c r="A35" i="51"/>
  <c r="L5" i="79"/>
  <c r="F42" i="23"/>
  <c r="P70" i="23"/>
  <c r="O45" i="23"/>
  <c r="M44" i="23"/>
  <c r="D43" i="23"/>
  <c r="O70" i="23"/>
  <c r="P45" i="23"/>
  <c r="L71" i="23"/>
  <c r="C69" i="23"/>
  <c r="F16" i="23"/>
  <c r="F67" i="23"/>
  <c r="M71" i="23"/>
  <c r="C67" i="23"/>
  <c r="F15" i="23"/>
  <c r="F43" i="23"/>
  <c r="B35" i="56"/>
  <c r="L44" i="23"/>
  <c r="K5" i="56"/>
  <c r="L19" i="23"/>
  <c r="O19" i="23"/>
  <c r="M18" i="23"/>
  <c r="P18" i="23"/>
  <c r="P41" i="23"/>
  <c r="O66" i="23"/>
  <c r="O67" i="23"/>
  <c r="P14" i="23"/>
  <c r="P40" i="23"/>
  <c r="F41" i="23"/>
  <c r="L5" i="31"/>
  <c r="C5" i="31"/>
  <c r="P28" i="23"/>
  <c r="C44" i="23"/>
  <c r="C35" i="48"/>
  <c r="L35" i="48"/>
  <c r="L5" i="24"/>
  <c r="J15" i="23"/>
  <c r="J19" i="23"/>
  <c r="J5" i="56"/>
  <c r="L5" i="47"/>
  <c r="K74" i="23"/>
  <c r="C63" i="66"/>
  <c r="A63" i="48"/>
  <c r="D42" i="23"/>
  <c r="C70" i="23"/>
  <c r="A5" i="51"/>
  <c r="C5" i="79"/>
  <c r="O54" i="23"/>
  <c r="P15" i="23"/>
  <c r="O15" i="23"/>
  <c r="A63" i="24"/>
  <c r="K66" i="23"/>
  <c r="J70" i="23"/>
  <c r="A63" i="56"/>
  <c r="C63" i="47"/>
  <c r="J71" i="23"/>
  <c r="J63" i="56"/>
  <c r="L63" i="47"/>
  <c r="P55" i="23"/>
  <c r="P63" i="23"/>
  <c r="A5" i="24"/>
  <c r="L35" i="47"/>
  <c r="J45" i="23"/>
  <c r="J35" i="56"/>
  <c r="P66" i="23"/>
  <c r="O40" i="23"/>
  <c r="L10" i="23"/>
  <c r="M32" i="23"/>
  <c r="P32" i="23"/>
  <c r="M11" i="23"/>
  <c r="P11" i="23"/>
  <c r="O28" i="23"/>
  <c r="D44" i="23"/>
  <c r="D68" i="23"/>
  <c r="P59" i="23"/>
  <c r="C35" i="51"/>
  <c r="L58" i="23"/>
  <c r="L62" i="23"/>
  <c r="C68" i="23"/>
  <c r="F68" i="23"/>
  <c r="P3" i="23"/>
  <c r="F70" i="23"/>
  <c r="M36" i="23"/>
  <c r="P36" i="23"/>
  <c r="D5" i="24"/>
  <c r="M2" i="23"/>
  <c r="O2" i="23"/>
  <c r="F69" i="23"/>
  <c r="M6" i="23"/>
  <c r="F17" i="23"/>
  <c r="L7" i="23"/>
  <c r="O7" i="23"/>
  <c r="B42" i="23"/>
  <c r="P44" i="23"/>
  <c r="C41" i="23"/>
  <c r="D67" i="23"/>
  <c r="E67" i="23"/>
  <c r="P71" i="23"/>
  <c r="B67" i="23"/>
  <c r="O71" i="23"/>
  <c r="P62" i="23"/>
  <c r="B69" i="23"/>
  <c r="O18" i="23"/>
  <c r="C15" i="23"/>
  <c r="P19" i="23"/>
  <c r="O44" i="23"/>
  <c r="B43" i="23"/>
  <c r="C43" i="23"/>
  <c r="E43" i="23"/>
  <c r="C18" i="23"/>
  <c r="D16" i="23"/>
  <c r="E68" i="23"/>
  <c r="D69" i="23"/>
  <c r="E69" i="23"/>
  <c r="O62" i="23"/>
  <c r="C42" i="23"/>
  <c r="E42" i="23"/>
  <c r="B44" i="23"/>
  <c r="P6" i="23"/>
  <c r="C17" i="23"/>
  <c r="O58" i="23"/>
  <c r="D70" i="23"/>
  <c r="E70" i="23"/>
  <c r="O32" i="23"/>
  <c r="O6" i="23"/>
  <c r="O10" i="23"/>
  <c r="B15" i="23"/>
  <c r="O36" i="23"/>
  <c r="D17" i="23"/>
  <c r="B68" i="23"/>
  <c r="E44" i="23"/>
  <c r="P2" i="23"/>
  <c r="C16" i="23"/>
  <c r="D15" i="23"/>
  <c r="D18" i="23"/>
  <c r="P10" i="23"/>
  <c r="P7" i="23"/>
  <c r="B18" i="23"/>
  <c r="O11" i="23"/>
  <c r="D41" i="23"/>
  <c r="P58" i="23"/>
  <c r="B70" i="23"/>
  <c r="E41" i="23"/>
  <c r="B41" i="23"/>
  <c r="E18" i="23"/>
  <c r="B16" i="23"/>
  <c r="E15" i="23"/>
  <c r="E16" i="23"/>
  <c r="B17" i="23"/>
  <c r="E17" i="23"/>
</calcChain>
</file>

<file path=xl/sharedStrings.xml><?xml version="1.0" encoding="utf-8"?>
<sst xmlns="http://schemas.openxmlformats.org/spreadsheetml/2006/main" count="3835" uniqueCount="872">
  <si>
    <t>Squadra</t>
  </si>
  <si>
    <t>Portiere</t>
  </si>
  <si>
    <t>Difensori</t>
  </si>
  <si>
    <t>Centrocampisti</t>
  </si>
  <si>
    <t>Attaccanti</t>
  </si>
  <si>
    <t>GIRONE A</t>
  </si>
  <si>
    <t>pts</t>
  </si>
  <si>
    <t>g.f.</t>
  </si>
  <si>
    <t>g.s.</t>
  </si>
  <si>
    <t>diff.</t>
  </si>
  <si>
    <t>1° GIORNATA</t>
  </si>
  <si>
    <t>2° GIORNATA</t>
  </si>
  <si>
    <t>3° GIORNATA</t>
  </si>
  <si>
    <t>GIRONE B</t>
  </si>
  <si>
    <t>PANCHINA</t>
  </si>
  <si>
    <t>fantaPts</t>
  </si>
  <si>
    <t>A1</t>
  </si>
  <si>
    <t>A2</t>
  </si>
  <si>
    <t>B1</t>
  </si>
  <si>
    <t>B2</t>
  </si>
  <si>
    <t>QUARTI</t>
  </si>
  <si>
    <t>F1</t>
  </si>
  <si>
    <t>G1</t>
  </si>
  <si>
    <t>H1</t>
  </si>
  <si>
    <t>SEMIFINALI</t>
  </si>
  <si>
    <t>K1</t>
  </si>
  <si>
    <t>FINALE</t>
  </si>
  <si>
    <t>TABELLONE BASSO</t>
  </si>
  <si>
    <t>TABELLONE</t>
  </si>
  <si>
    <t>4° GIORNATA</t>
  </si>
  <si>
    <t>5° GIORNATA</t>
  </si>
  <si>
    <t>ANDATA</t>
  </si>
  <si>
    <t>RITORNO</t>
  </si>
  <si>
    <t>F</t>
  </si>
  <si>
    <t>A</t>
  </si>
  <si>
    <t>B</t>
  </si>
  <si>
    <t>C</t>
  </si>
  <si>
    <t>D</t>
  </si>
  <si>
    <t>G</t>
  </si>
  <si>
    <t>H</t>
  </si>
  <si>
    <t>I</t>
  </si>
  <si>
    <t>CLASSIFICA</t>
  </si>
  <si>
    <t>SQUADRE</t>
  </si>
  <si>
    <t xml:space="preserve">TABELLONE ALTO </t>
  </si>
  <si>
    <t>FATTORE CAMPO</t>
  </si>
  <si>
    <t>SEMIFINALE andata</t>
  </si>
  <si>
    <t>SEMIFINALE ritorno</t>
  </si>
  <si>
    <t>GABI</t>
  </si>
  <si>
    <t>BAYERN MONACO</t>
  </si>
  <si>
    <t>AC DENTI</t>
  </si>
  <si>
    <t>EVRIBADI</t>
  </si>
  <si>
    <t>SKIACCIAK MOSCA</t>
  </si>
  <si>
    <t>SCARSENAL</t>
  </si>
  <si>
    <t>INTERFOGAT</t>
  </si>
  <si>
    <t>AC CONTE</t>
  </si>
  <si>
    <t>CS RIPOSA</t>
  </si>
  <si>
    <t>GIRONE C</t>
  </si>
  <si>
    <t>M</t>
  </si>
  <si>
    <t>N</t>
  </si>
  <si>
    <t>FLYBEARD</t>
  </si>
  <si>
    <t>MARCELLONA</t>
  </si>
  <si>
    <t>BRIGATA GURREN</t>
  </si>
  <si>
    <t>RONALDO</t>
  </si>
  <si>
    <t>MESSI</t>
  </si>
  <si>
    <t>MULLER</t>
  </si>
  <si>
    <t>NEYMAR</t>
  </si>
  <si>
    <t>SUAREZ</t>
  </si>
  <si>
    <t>PSG</t>
  </si>
  <si>
    <t>CAVANI</t>
  </si>
  <si>
    <t>GRIEZMANN</t>
  </si>
  <si>
    <t>BENZEMA</t>
  </si>
  <si>
    <t>AGUERO</t>
  </si>
  <si>
    <t>SANCHEZ</t>
  </si>
  <si>
    <t>HAZARD</t>
  </si>
  <si>
    <t>INIESTA</t>
  </si>
  <si>
    <t>ROBBEN</t>
  </si>
  <si>
    <t>DOUGLAS COSTA</t>
  </si>
  <si>
    <t>BALE</t>
  </si>
  <si>
    <t>DI MARIA</t>
  </si>
  <si>
    <t>DE BRUYNE</t>
  </si>
  <si>
    <t>DOST</t>
  </si>
  <si>
    <t>BARCELLONA</t>
  </si>
  <si>
    <t>ABOUBAKAR</t>
  </si>
  <si>
    <t>VIDAL</t>
  </si>
  <si>
    <t>REAL MADRID</t>
  </si>
  <si>
    <t>GIROUD</t>
  </si>
  <si>
    <t>STERLING</t>
  </si>
  <si>
    <t>MANDZUKIC</t>
  </si>
  <si>
    <t>MORATA</t>
  </si>
  <si>
    <t>PORTO</t>
  </si>
  <si>
    <t>KOKE</t>
  </si>
  <si>
    <t>DOUMBIA</t>
  </si>
  <si>
    <t>OZIL</t>
  </si>
  <si>
    <t>ARSENAL</t>
  </si>
  <si>
    <t>MODRIC</t>
  </si>
  <si>
    <t>LACAZETTE</t>
  </si>
  <si>
    <t>RAMSEY</t>
  </si>
  <si>
    <t>KROOS</t>
  </si>
  <si>
    <t>D. SILVA</t>
  </si>
  <si>
    <t>BELLARABI</t>
  </si>
  <si>
    <t>XABI ALONSO</t>
  </si>
  <si>
    <t>RAKITIC</t>
  </si>
  <si>
    <t>BRAHIMI</t>
  </si>
  <si>
    <t>MATUIDI</t>
  </si>
  <si>
    <t>VIETTO</t>
  </si>
  <si>
    <t>DYBALA</t>
  </si>
  <si>
    <t>ALABA</t>
  </si>
  <si>
    <t>PIQUE</t>
  </si>
  <si>
    <t>MARCHISIO</t>
  </si>
  <si>
    <t>LUCAS</t>
  </si>
  <si>
    <t>HERRERA</t>
  </si>
  <si>
    <t>BENATIA</t>
  </si>
  <si>
    <t>PJANIC</t>
  </si>
  <si>
    <t>FERNANDINHO</t>
  </si>
  <si>
    <t>BOATENG</t>
  </si>
  <si>
    <t>VALBUENA</t>
  </si>
  <si>
    <t>F. TORRES</t>
  </si>
  <si>
    <t>DZAGOEV</t>
  </si>
  <si>
    <t>DE JONG</t>
  </si>
  <si>
    <t>HERNANDEZ</t>
  </si>
  <si>
    <t>MARCELO</t>
  </si>
  <si>
    <t>GAITAN</t>
  </si>
  <si>
    <t>GODIN</t>
  </si>
  <si>
    <t>LAHM</t>
  </si>
  <si>
    <t>DANILO</t>
  </si>
  <si>
    <t>WALCOTT</t>
  </si>
  <si>
    <t>KOMPANY</t>
  </si>
  <si>
    <t>MEHMEDI</t>
  </si>
  <si>
    <t>YARMOLENKO</t>
  </si>
  <si>
    <t>MASCHERANO</t>
  </si>
  <si>
    <t>GAMEIRO</t>
  </si>
  <si>
    <t>VERRATTI</t>
  </si>
  <si>
    <t>FALCAO</t>
  </si>
  <si>
    <t>GUARDADO</t>
  </si>
  <si>
    <t>MORAES</t>
  </si>
  <si>
    <t>PIZZI</t>
  </si>
  <si>
    <t>KOLAROV</t>
  </si>
  <si>
    <t>DIGNE</t>
  </si>
  <si>
    <t>ZABALETA</t>
  </si>
  <si>
    <t>PJACA</t>
  </si>
  <si>
    <t>JUANFRAN</t>
  </si>
  <si>
    <t>JUVENTUS</t>
  </si>
  <si>
    <t>GIMENEZ</t>
  </si>
  <si>
    <t>BONUCCI</t>
  </si>
  <si>
    <t>VARANE</t>
  </si>
  <si>
    <t>MANCHESTER CITY</t>
  </si>
  <si>
    <t>MUSTAFI</t>
  </si>
  <si>
    <t>FILIPE LUIS</t>
  </si>
  <si>
    <t>MAXI PEREIRA</t>
  </si>
  <si>
    <t>AURIER</t>
  </si>
  <si>
    <t>OTAMENDI</t>
  </si>
  <si>
    <t>KOVACIC</t>
  </si>
  <si>
    <t>VITOLO</t>
  </si>
  <si>
    <t>CHIELLINI</t>
  </si>
  <si>
    <t>UMTITI</t>
  </si>
  <si>
    <t>KOSCIELNY</t>
  </si>
  <si>
    <t>MONREAL</t>
  </si>
  <si>
    <t>RAFFAEL</t>
  </si>
  <si>
    <t>CUADRADO</t>
  </si>
  <si>
    <t>RIBERY</t>
  </si>
  <si>
    <t>MARCANO</t>
  </si>
  <si>
    <t>FERRI</t>
  </si>
  <si>
    <t>SAGNA</t>
  </si>
  <si>
    <t>PEPE</t>
  </si>
  <si>
    <t>IGNASHEVICH</t>
  </si>
  <si>
    <t>BRANDT</t>
  </si>
  <si>
    <t>KHEDIRA</t>
  </si>
  <si>
    <t>KURZAWA</t>
  </si>
  <si>
    <t>TAH</t>
  </si>
  <si>
    <t>RAMI</t>
  </si>
  <si>
    <t>EVRA</t>
  </si>
  <si>
    <t>JESE</t>
  </si>
  <si>
    <t>BARTRA</t>
  </si>
  <si>
    <t>BARZAGLI</t>
  </si>
  <si>
    <t>6° GIORNATA</t>
  </si>
  <si>
    <t>ATLETICO MADRID</t>
  </si>
  <si>
    <t>C1</t>
  </si>
  <si>
    <t>C2</t>
  </si>
  <si>
    <t>D1</t>
  </si>
  <si>
    <t>E1</t>
  </si>
  <si>
    <t>VINCENTE</t>
  </si>
  <si>
    <t>THIAGO SILVA</t>
  </si>
  <si>
    <t>THIAGO ALCANTARA</t>
  </si>
  <si>
    <t>JONAS</t>
  </si>
  <si>
    <t>SCHURRLE</t>
  </si>
  <si>
    <t>BELLERIN</t>
  </si>
  <si>
    <t>CHAMBERLAIN</t>
  </si>
  <si>
    <t>ALEXSANDRO</t>
  </si>
  <si>
    <t>SERGIO RAMOS</t>
  </si>
  <si>
    <t>DANI ALVES</t>
  </si>
  <si>
    <t>CALHANOGLU</t>
  </si>
  <si>
    <t>JORDI ALBA</t>
  </si>
  <si>
    <t>MARQUINHOS</t>
  </si>
  <si>
    <t>ALCACER</t>
  </si>
  <si>
    <t>JAMES RODRIGUEZ</t>
  </si>
  <si>
    <t>GOTZE</t>
  </si>
  <si>
    <t>MATHIEU</t>
  </si>
  <si>
    <t>Assist</t>
  </si>
  <si>
    <t>COMAN</t>
  </si>
  <si>
    <t>DEPOITRE</t>
  </si>
  <si>
    <t>RABIOT</t>
  </si>
  <si>
    <t>CORREA</t>
  </si>
  <si>
    <t>CARRASCO</t>
  </si>
  <si>
    <t>CARVAHAL</t>
  </si>
  <si>
    <t>MORENO</t>
  </si>
  <si>
    <t>ORDINE CHIAMATA SEMIFINALI</t>
  </si>
  <si>
    <t>ORDINE CHIAMATA QUARTI</t>
  </si>
  <si>
    <t>JIMENEZ</t>
  </si>
  <si>
    <t>SAUL</t>
  </si>
  <si>
    <t>LEWANDOWSKI</t>
  </si>
  <si>
    <t>QUARTI ritorno</t>
  </si>
  <si>
    <t>ORDINE CHIAMATA FINALI</t>
  </si>
  <si>
    <t>MC TOWN</t>
  </si>
  <si>
    <t>AC NUMBERS</t>
  </si>
  <si>
    <t>E</t>
  </si>
  <si>
    <t>L</t>
  </si>
  <si>
    <t>Luca Valli</t>
  </si>
  <si>
    <t>Fabrizio Rapetti</t>
  </si>
  <si>
    <t>Andrea Martino</t>
  </si>
  <si>
    <t>Leonardo Berti e Matteo Serani</t>
  </si>
  <si>
    <t>Luca Serani</t>
  </si>
  <si>
    <t>Marco Mannucci</t>
  </si>
  <si>
    <t>Federico Corradi e Luca Frongia</t>
  </si>
  <si>
    <t>Giovanni Aquino</t>
  </si>
  <si>
    <t>Fabio Nepi</t>
  </si>
  <si>
    <t>Marco Di Florio</t>
  </si>
  <si>
    <t>Davide Pizzuto</t>
  </si>
  <si>
    <t>Alessandro Bianchi</t>
  </si>
  <si>
    <t>RMA</t>
  </si>
  <si>
    <t>BAR</t>
  </si>
  <si>
    <t>HIGUAIN</t>
  </si>
  <si>
    <t>JUV</t>
  </si>
  <si>
    <t>BAY</t>
  </si>
  <si>
    <t>ATL</t>
  </si>
  <si>
    <t>MAC</t>
  </si>
  <si>
    <t>AUBAMEYANG</t>
  </si>
  <si>
    <t>BOR</t>
  </si>
  <si>
    <t>ARS</t>
  </si>
  <si>
    <t>VARDY</t>
  </si>
  <si>
    <t>LEI</t>
  </si>
  <si>
    <t>KANE</t>
  </si>
  <si>
    <t>TOT</t>
  </si>
  <si>
    <t>MILIK</t>
  </si>
  <si>
    <t>NAP</t>
  </si>
  <si>
    <t>CALLEJON</t>
  </si>
  <si>
    <t>POR</t>
  </si>
  <si>
    <t>A. SILVA</t>
  </si>
  <si>
    <t>BAL</t>
  </si>
  <si>
    <t>MAHREZ</t>
  </si>
  <si>
    <t>HAMSIK</t>
  </si>
  <si>
    <t>LAMELA</t>
  </si>
  <si>
    <t>CAZORLA</t>
  </si>
  <si>
    <t>SIV</t>
  </si>
  <si>
    <t>NOLITO</t>
  </si>
  <si>
    <t>LIO</t>
  </si>
  <si>
    <t>DOR</t>
  </si>
  <si>
    <t>FABINHO</t>
  </si>
  <si>
    <t>MON</t>
  </si>
  <si>
    <t>SALVIO</t>
  </si>
  <si>
    <t>BEN</t>
  </si>
  <si>
    <t>VAZQUEZ F.</t>
  </si>
  <si>
    <t>KAGAWA</t>
  </si>
  <si>
    <t>HUMMELS</t>
  </si>
  <si>
    <t>ERIKSEN</t>
  </si>
  <si>
    <t>PSV</t>
  </si>
  <si>
    <t>KIESSLING</t>
  </si>
  <si>
    <t>DIN</t>
  </si>
  <si>
    <t>NASRI</t>
  </si>
  <si>
    <t>DEMBELÉ M</t>
  </si>
  <si>
    <t>CEL</t>
  </si>
  <si>
    <t>BEN YEDDER</t>
  </si>
  <si>
    <t>MOUTINHO</t>
  </si>
  <si>
    <t>ARDA TURAN</t>
  </si>
  <si>
    <t>ARANGUIZ</t>
  </si>
  <si>
    <t>B. SILVA</t>
  </si>
  <si>
    <t>CSK</t>
  </si>
  <si>
    <t>INSIGNE</t>
  </si>
  <si>
    <t>MERTENS</t>
  </si>
  <si>
    <t>MARTINS</t>
  </si>
  <si>
    <t>SPO</t>
  </si>
  <si>
    <t>CORONA</t>
  </si>
  <si>
    <t>DEMBELE</t>
  </si>
  <si>
    <t>ALLI</t>
  </si>
  <si>
    <t>BOUSQUETS</t>
  </si>
  <si>
    <t>SON</t>
  </si>
  <si>
    <t>GABBIADINI</t>
  </si>
  <si>
    <t>REUS</t>
  </si>
  <si>
    <t>NAPOLI</t>
  </si>
  <si>
    <t>ALBRIGHTON</t>
  </si>
  <si>
    <t>GUERREIRO</t>
  </si>
  <si>
    <t>SERGI ROBERTO</t>
  </si>
  <si>
    <t>LINDELOF</t>
  </si>
  <si>
    <t>VERTONGHEN</t>
  </si>
  <si>
    <t>DIER</t>
  </si>
  <si>
    <t>LEICESTER</t>
  </si>
  <si>
    <t>TOTTENHAM</t>
  </si>
  <si>
    <t>GLIK</t>
  </si>
  <si>
    <t>LUCAS VAZQUEZ</t>
  </si>
  <si>
    <t>ALBIOL</t>
  </si>
  <si>
    <t>SANCHES</t>
  </si>
  <si>
    <t>GHOULAM</t>
  </si>
  <si>
    <t>STONES</t>
  </si>
  <si>
    <t>SCHMELZER</t>
  </si>
  <si>
    <t>ALLAN</t>
  </si>
  <si>
    <t>OTAVIO</t>
  </si>
  <si>
    <t>TELLES</t>
  </si>
  <si>
    <t>RODE</t>
  </si>
  <si>
    <t>DELGADO</t>
  </si>
  <si>
    <t>BAS</t>
  </si>
  <si>
    <t>KIMMICH</t>
  </si>
  <si>
    <t>ASENSIO</t>
  </si>
  <si>
    <t>ALDERWEIRELED</t>
  </si>
  <si>
    <t>HYSAJ</t>
  </si>
  <si>
    <t>WALKER</t>
  </si>
  <si>
    <t>TRAORE</t>
  </si>
  <si>
    <t>BEN ARFA</t>
  </si>
  <si>
    <t>BOM</t>
  </si>
  <si>
    <t>D. SUAREZ</t>
  </si>
  <si>
    <t>QUARESMA</t>
  </si>
  <si>
    <t>BES</t>
  </si>
  <si>
    <t>KOULIBALY</t>
  </si>
  <si>
    <t>NZONZI</t>
  </si>
  <si>
    <t>CASEMIRO</t>
  </si>
  <si>
    <t>HUTH</t>
  </si>
  <si>
    <t>MORGAN</t>
  </si>
  <si>
    <t>IHEANACHO</t>
  </si>
  <si>
    <t>FUCHS</t>
  </si>
  <si>
    <t>CLICHY</t>
  </si>
  <si>
    <t>ROSE</t>
  </si>
  <si>
    <t>DRINKWATER</t>
  </si>
  <si>
    <t>TOSUN</t>
  </si>
  <si>
    <t>JAVI MARTINEZ</t>
  </si>
  <si>
    <t>MOTTA</t>
  </si>
  <si>
    <t>JEDVAJ</t>
  </si>
  <si>
    <t>OKAZAKI</t>
  </si>
  <si>
    <t>KALULU</t>
  </si>
  <si>
    <t>GONZALEZ</t>
  </si>
  <si>
    <t>DYN</t>
  </si>
  <si>
    <t>LOPEZ</t>
  </si>
  <si>
    <t>CASTRO</t>
  </si>
  <si>
    <t>G. PEREIRO</t>
  </si>
  <si>
    <t>LAYUN</t>
  </si>
  <si>
    <t>RAGGI</t>
  </si>
  <si>
    <t>PISZCZEK</t>
  </si>
  <si>
    <t>GANSO</t>
  </si>
  <si>
    <t>BALANTA</t>
  </si>
  <si>
    <t>PAPASTATHOPOULOS</t>
  </si>
  <si>
    <t>LUCAS PEREZ</t>
  </si>
  <si>
    <t>FEKIR</t>
  </si>
  <si>
    <t>BRENET</t>
  </si>
  <si>
    <t>RUIZ</t>
  </si>
  <si>
    <t>TOPRAK</t>
  </si>
  <si>
    <t>SCHENNIKOV</t>
  </si>
  <si>
    <t>SIDIBE</t>
  </si>
  <si>
    <t>SLIMANI</t>
  </si>
  <si>
    <t>DIABY</t>
  </si>
  <si>
    <t>BRU</t>
  </si>
  <si>
    <t>ANDRE ANDRE</t>
  </si>
  <si>
    <t>A. GOMES</t>
  </si>
  <si>
    <t>GERMAIN</t>
  </si>
  <si>
    <t>LOCADIA</t>
  </si>
  <si>
    <t>G. XHAKA</t>
  </si>
  <si>
    <t>GUNDOGAN</t>
  </si>
  <si>
    <t>KING</t>
  </si>
  <si>
    <t>ULLOA</t>
  </si>
  <si>
    <t>CORREA J.</t>
  </si>
  <si>
    <t>ARIAS</t>
  </si>
  <si>
    <t>EREMENKO</t>
  </si>
  <si>
    <t>JORGINHO</t>
  </si>
  <si>
    <t>STINDL</t>
  </si>
  <si>
    <t>YAMGA MBIWA</t>
  </si>
  <si>
    <t>SIMPSON</t>
  </si>
  <si>
    <t>HOLDING</t>
  </si>
  <si>
    <t>FELIPE</t>
  </si>
  <si>
    <t>VIDA</t>
  </si>
  <si>
    <t>WENDELL</t>
  </si>
  <si>
    <t>NKOULOU</t>
  </si>
  <si>
    <t>LYO</t>
  </si>
  <si>
    <t>BJARNASON</t>
  </si>
  <si>
    <t>NARSINGH</t>
  </si>
  <si>
    <t>MAKSIMOVIC</t>
  </si>
  <si>
    <t>GRIMALDO</t>
  </si>
  <si>
    <t>ERKIN</t>
  </si>
  <si>
    <t>FERNANDES M.</t>
  </si>
  <si>
    <t>LEMINA</t>
  </si>
  <si>
    <t>ANTUNES</t>
  </si>
  <si>
    <t>SEMEDO</t>
  </si>
  <si>
    <t>ASAMOAH</t>
  </si>
  <si>
    <t>CAFU</t>
  </si>
  <si>
    <t>LUD</t>
  </si>
  <si>
    <t>BOLINGOLI-MBOMBO</t>
  </si>
  <si>
    <t>SCHELOTTO</t>
  </si>
  <si>
    <t>RUGANI</t>
  </si>
  <si>
    <t>RUOLO</t>
  </si>
  <si>
    <t>NOME</t>
  </si>
  <si>
    <t>SQUADRA</t>
  </si>
  <si>
    <t>P</t>
  </si>
  <si>
    <t>DORTMUND</t>
  </si>
  <si>
    <t>BENFICA</t>
  </si>
  <si>
    <t>MONACO</t>
  </si>
  <si>
    <t>SIVIGLIA</t>
  </si>
  <si>
    <t>LEVERKUSEN</t>
  </si>
  <si>
    <t>CSKA MOSCA</t>
  </si>
  <si>
    <t>LIONE</t>
  </si>
  <si>
    <t>BESIKTAS</t>
  </si>
  <si>
    <t>BORUSSIA MONCHENGLADBACH</t>
  </si>
  <si>
    <t>SPORTING LISBONA</t>
  </si>
  <si>
    <t>BASILEA</t>
  </si>
  <si>
    <t>DINAMO KIEV</t>
  </si>
  <si>
    <t>ROSTOV</t>
  </si>
  <si>
    <t>BRUGGE</t>
  </si>
  <si>
    <t>CELTIC</t>
  </si>
  <si>
    <t>COPENHAGHEN</t>
  </si>
  <si>
    <t>LUDOGORETS</t>
  </si>
  <si>
    <t>LEGIA VARSAVIA</t>
  </si>
  <si>
    <t>DINAMO ZAGABRIA</t>
  </si>
  <si>
    <t>BERNAT</t>
  </si>
  <si>
    <t>ELISEU</t>
  </si>
  <si>
    <t>SAVIC</t>
  </si>
  <si>
    <t>ENGELS</t>
  </si>
  <si>
    <t>MENDY B.</t>
  </si>
  <si>
    <t>WILLEMS</t>
  </si>
  <si>
    <t>GINTER</t>
  </si>
  <si>
    <t>DRAGOVIC</t>
  </si>
  <si>
    <t>LEV</t>
  </si>
  <si>
    <t>JEMERSON</t>
  </si>
  <si>
    <t>KOLODZIEJCZAK</t>
  </si>
  <si>
    <t>COATES</t>
  </si>
  <si>
    <t>GIBBS</t>
  </si>
  <si>
    <t>VRSALJKO</t>
  </si>
  <si>
    <t>VIDAL AL</t>
  </si>
  <si>
    <t>TOURÉ</t>
  </si>
  <si>
    <t>DANILO S.</t>
  </si>
  <si>
    <t>DKV</t>
  </si>
  <si>
    <t>PAZDAN</t>
  </si>
  <si>
    <t>LEG</t>
  </si>
  <si>
    <t>RYBUS</t>
  </si>
  <si>
    <t>CARRIÇO</t>
  </si>
  <si>
    <t>PEREIRA J.</t>
  </si>
  <si>
    <t>HERNANDEZ LUC.</t>
  </si>
  <si>
    <t>RAFINHA</t>
  </si>
  <si>
    <t>LUISAO</t>
  </si>
  <si>
    <t>ADRIANO</t>
  </si>
  <si>
    <t>UYSAL</t>
  </si>
  <si>
    <t>VAN RHIJN</t>
  </si>
  <si>
    <t>SUCHY</t>
  </si>
  <si>
    <t>BSL</t>
  </si>
  <si>
    <t>BENDER S.</t>
  </si>
  <si>
    <t>JALLET</t>
  </si>
  <si>
    <t>WENDT</t>
  </si>
  <si>
    <t>MGB</t>
  </si>
  <si>
    <t>MEUNIER</t>
  </si>
  <si>
    <t>KUDRYASHOV</t>
  </si>
  <si>
    <t>ROS</t>
  </si>
  <si>
    <t>MARIANO</t>
  </si>
  <si>
    <t>PAREJA</t>
  </si>
  <si>
    <t>JEFFERSON</t>
  </si>
  <si>
    <t>GABRIEL</t>
  </si>
  <si>
    <t>ALMEIDA</t>
  </si>
  <si>
    <t>GONUL</t>
  </si>
  <si>
    <t>DENSWIL</t>
  </si>
  <si>
    <t>LUSTIG</t>
  </si>
  <si>
    <t>OKORE</t>
  </si>
  <si>
    <t>COP</t>
  </si>
  <si>
    <t>KHACHERIDI</t>
  </si>
  <si>
    <t>PASSLACK</t>
  </si>
  <si>
    <t>SIGALI</t>
  </si>
  <si>
    <t>DZG</t>
  </si>
  <si>
    <t>NATANAEL</t>
  </si>
  <si>
    <t>MAMMANA</t>
  </si>
  <si>
    <t>CHRISTENSEN</t>
  </si>
  <si>
    <t>JANTSCHKE</t>
  </si>
  <si>
    <t>KORB</t>
  </si>
  <si>
    <t>MAXWELL</t>
  </si>
  <si>
    <t>ISIMAT-MIRIN</t>
  </si>
  <si>
    <t>NAVAS C.</t>
  </si>
  <si>
    <t>ESCUDERO</t>
  </si>
  <si>
    <t>SEMEDO R</t>
  </si>
  <si>
    <t>DAVIES</t>
  </si>
  <si>
    <t>BECK</t>
  </si>
  <si>
    <t>TOSIC D</t>
  </si>
  <si>
    <t>DE BOCK</t>
  </si>
  <si>
    <t>LANG</t>
  </si>
  <si>
    <t>SVIATCHENKO</t>
  </si>
  <si>
    <t>TIERNEY</t>
  </si>
  <si>
    <t>JOHANSSON</t>
  </si>
  <si>
    <t>BEREZUTSKI V</t>
  </si>
  <si>
    <t>MATEL</t>
  </si>
  <si>
    <t>PIVARIC</t>
  </si>
  <si>
    <t>HLOUSEK</t>
  </si>
  <si>
    <t>SCHLUPP</t>
  </si>
  <si>
    <t>MOTI</t>
  </si>
  <si>
    <t>RAFAEL</t>
  </si>
  <si>
    <t>ELVEDI</t>
  </si>
  <si>
    <t>BOLY</t>
  </si>
  <si>
    <t>KIMPEMBE</t>
  </si>
  <si>
    <t>TERENTYEV</t>
  </si>
  <si>
    <t>MERCADO</t>
  </si>
  <si>
    <t>ZEEGELAAR</t>
  </si>
  <si>
    <t>OLIVEIRA P.</t>
  </si>
  <si>
    <t>TRIPPIER</t>
  </si>
  <si>
    <t>BADSTUBER</t>
  </si>
  <si>
    <t>RHODOLFO</t>
  </si>
  <si>
    <t>TRAORÉ A</t>
  </si>
  <si>
    <t>GAMBOA</t>
  </si>
  <si>
    <t>SCHILDENFELD</t>
  </si>
  <si>
    <t>BERESZYNSKI</t>
  </si>
  <si>
    <t>HILBERT</t>
  </si>
  <si>
    <t>CICINHO</t>
  </si>
  <si>
    <t>PALOMINO</t>
  </si>
  <si>
    <t>SCHULZ</t>
  </si>
  <si>
    <t>STRINIC</t>
  </si>
  <si>
    <t>SCHWAAB</t>
  </si>
  <si>
    <t>COENTRAO</t>
  </si>
  <si>
    <t>RM</t>
  </si>
  <si>
    <t>GRANAT</t>
  </si>
  <si>
    <t>TREMOULINAS</t>
  </si>
  <si>
    <t>DOUGLAS</t>
  </si>
  <si>
    <t>WIMMER</t>
  </si>
  <si>
    <t>JENKINSON</t>
  </si>
  <si>
    <t>JARDEL</t>
  </si>
  <si>
    <t>GABER</t>
  </si>
  <si>
    <t>IZAGUIRRE</t>
  </si>
  <si>
    <t>O'CONNELL</t>
  </si>
  <si>
    <t>AUGUSTINSSON</t>
  </si>
  <si>
    <t>BEREZUTSKI A</t>
  </si>
  <si>
    <t>MOROZYUK</t>
  </si>
  <si>
    <t>DURM</t>
  </si>
  <si>
    <t>BENKOVIC</t>
  </si>
  <si>
    <t>CZERWINSKI</t>
  </si>
  <si>
    <t>HERNANDEZ LUI.</t>
  </si>
  <si>
    <t>PLASTUN</t>
  </si>
  <si>
    <t>MOREL</t>
  </si>
  <si>
    <t>CHIRICHES</t>
  </si>
  <si>
    <t>MEVLJA</t>
  </si>
  <si>
    <t>DEBUCHY</t>
  </si>
  <si>
    <t>BOYATA</t>
  </si>
  <si>
    <t>ANKERSEN</t>
  </si>
  <si>
    <t>NABABKIN</t>
  </si>
  <si>
    <t>WASILEWSKI</t>
  </si>
  <si>
    <t>MINEV</t>
  </si>
  <si>
    <t>VESTERGAARD</t>
  </si>
  <si>
    <t>MAGGIO</t>
  </si>
  <si>
    <t>NACHO</t>
  </si>
  <si>
    <t>GUEYE</t>
  </si>
  <si>
    <t>POULAIN</t>
  </si>
  <si>
    <t>HOEGH</t>
  </si>
  <si>
    <t>BOILESEN</t>
  </si>
  <si>
    <t>SELIN</t>
  </si>
  <si>
    <t>BROZ</t>
  </si>
  <si>
    <t>DIALLO</t>
  </si>
  <si>
    <t>POULSEN</t>
  </si>
  <si>
    <t>SKOPINTSEV</t>
  </si>
  <si>
    <t>STOJANOVIC</t>
  </si>
  <si>
    <t>RZEZNICZAK</t>
  </si>
  <si>
    <t>CHILWELL</t>
  </si>
  <si>
    <t>HENRICHS</t>
  </si>
  <si>
    <t>PASTORE</t>
  </si>
  <si>
    <t>MUSA</t>
  </si>
  <si>
    <t>ISCO</t>
  </si>
  <si>
    <t>SILVA R</t>
  </si>
  <si>
    <t>TOLISSO</t>
  </si>
  <si>
    <t>WEIGL</t>
  </si>
  <si>
    <t>BENDER</t>
  </si>
  <si>
    <t>GHEZZAL</t>
  </si>
  <si>
    <t>SANÉ</t>
  </si>
  <si>
    <t>MC</t>
  </si>
  <si>
    <t>SILVA A</t>
  </si>
  <si>
    <t>SISSOKO</t>
  </si>
  <si>
    <t>OLIVER</t>
  </si>
  <si>
    <t>NOBOA</t>
  </si>
  <si>
    <t>CARVALHO</t>
  </si>
  <si>
    <t>WANYAMA</t>
  </si>
  <si>
    <t>FERNANDEZ</t>
  </si>
  <si>
    <t>SAHAN</t>
  </si>
  <si>
    <t>STEFFEN</t>
  </si>
  <si>
    <t>TOSIC Z</t>
  </si>
  <si>
    <t>WANDERSON</t>
  </si>
  <si>
    <t>GONALONS</t>
  </si>
  <si>
    <t>NAVAS J</t>
  </si>
  <si>
    <t>KRAMER</t>
  </si>
  <si>
    <t>LEMAR</t>
  </si>
  <si>
    <t>DANILO P</t>
  </si>
  <si>
    <t>KIYOTAKE</t>
  </si>
  <si>
    <t>MARKOVIC</t>
  </si>
  <si>
    <t>SAMARIS</t>
  </si>
  <si>
    <t>OZYAKUP</t>
  </si>
  <si>
    <t>XHAKA T</t>
  </si>
  <si>
    <t>ROGIC</t>
  </si>
  <si>
    <t>NATCHO</t>
  </si>
  <si>
    <t>GARMASH</t>
  </si>
  <si>
    <t>CORIC</t>
  </si>
  <si>
    <t>DARDER</t>
  </si>
  <si>
    <t>KRYCHOWIAK</t>
  </si>
  <si>
    <t>PROPPER</t>
  </si>
  <si>
    <t>EROKHIN</t>
  </si>
  <si>
    <t>PEREIRA M</t>
  </si>
  <si>
    <t>INLER</t>
  </si>
  <si>
    <t>VORMER</t>
  </si>
  <si>
    <t>SINCLAIR</t>
  </si>
  <si>
    <t>DELANEY</t>
  </si>
  <si>
    <t>GOLOVIN</t>
  </si>
  <si>
    <t>SYDORCHUK</t>
  </si>
  <si>
    <t>MARCELINHO</t>
  </si>
  <si>
    <t>TRAORÉ I</t>
  </si>
  <si>
    <t>ZIELINSKI</t>
  </si>
  <si>
    <t>HENDRIX</t>
  </si>
  <si>
    <t>GATSKAN</t>
  </si>
  <si>
    <t>COQUELIN</t>
  </si>
  <si>
    <t>FEJSA</t>
  </si>
  <si>
    <t>GUEDES</t>
  </si>
  <si>
    <t>FREI</t>
  </si>
  <si>
    <t>SIMONS</t>
  </si>
  <si>
    <t>ELYOUNOUSSI</t>
  </si>
  <si>
    <t>BITTON</t>
  </si>
  <si>
    <t>MILANOV</t>
  </si>
  <si>
    <t>RYBALKA</t>
  </si>
  <si>
    <t>GRENIER</t>
  </si>
  <si>
    <t>FERNANDO</t>
  </si>
  <si>
    <t>DIRAR</t>
  </si>
  <si>
    <t>GIACCHERINI</t>
  </si>
  <si>
    <t>KALACHEV</t>
  </si>
  <si>
    <t>SARABIA</t>
  </si>
  <si>
    <t>ELNENY</t>
  </si>
  <si>
    <t>TIAGO</t>
  </si>
  <si>
    <t>HORTA</t>
  </si>
  <si>
    <t>TALISCA</t>
  </si>
  <si>
    <t>IZQUIERDO</t>
  </si>
  <si>
    <t>ZUFFI</t>
  </si>
  <si>
    <t>FORREST</t>
  </si>
  <si>
    <t>BROWN</t>
  </si>
  <si>
    <t>VERBIC</t>
  </si>
  <si>
    <t>WERNBLOOM</t>
  </si>
  <si>
    <t>ANTOLIC</t>
  </si>
  <si>
    <t>GUILHERME</t>
  </si>
  <si>
    <t>KAPUSTKA</t>
  </si>
  <si>
    <t>MISIDJAN</t>
  </si>
  <si>
    <t>STROBL</t>
  </si>
  <si>
    <t>BAKAYOKO</t>
  </si>
  <si>
    <t>ROG</t>
  </si>
  <si>
    <t>DE JONG S.</t>
  </si>
  <si>
    <t>PREPELITA</t>
  </si>
  <si>
    <t>IBORRA</t>
  </si>
  <si>
    <t>ELIAS</t>
  </si>
  <si>
    <t>VANAKEN</t>
  </si>
  <si>
    <t>CLAUDEMIR</t>
  </si>
  <si>
    <t>BOETIUS</t>
  </si>
  <si>
    <t>ROBERTS</t>
  </si>
  <si>
    <t>KUSK</t>
  </si>
  <si>
    <t>KVIST</t>
  </si>
  <si>
    <t>TOUTOUH</t>
  </si>
  <si>
    <t>GUSEV</t>
  </si>
  <si>
    <t>JODLOWIEC</t>
  </si>
  <si>
    <t>KUCHARCZYK</t>
  </si>
  <si>
    <t>AMARTEY</t>
  </si>
  <si>
    <t>BAUMGARTLINGER</t>
  </si>
  <si>
    <t>DYAKOV</t>
  </si>
  <si>
    <t>DAHOUD</t>
  </si>
  <si>
    <t>DIAWARA</t>
  </si>
  <si>
    <t>ZINCHENKO</t>
  </si>
  <si>
    <t>EZATOLAHI</t>
  </si>
  <si>
    <t>CESAR</t>
  </si>
  <si>
    <t>THOMAS</t>
  </si>
  <si>
    <t>ARSLAN</t>
  </si>
  <si>
    <t>PINA</t>
  </si>
  <si>
    <t>REFAELOV</t>
  </si>
  <si>
    <t>CALLË</t>
  </si>
  <si>
    <t>MCGREGOR</t>
  </si>
  <si>
    <t>GROMOV</t>
  </si>
  <si>
    <t>STURARO</t>
  </si>
  <si>
    <t>MOULIN</t>
  </si>
  <si>
    <t>ODJIDJA</t>
  </si>
  <si>
    <t>MENDY N</t>
  </si>
  <si>
    <t>HOFMANN</t>
  </si>
  <si>
    <t>JOHNSON</t>
  </si>
  <si>
    <t>OLIVEIRA S</t>
  </si>
  <si>
    <t>KIREEV</t>
  </si>
  <si>
    <t>KRANEVITTER</t>
  </si>
  <si>
    <t>N'KOUDOU</t>
  </si>
  <si>
    <t>HUTCHINSON</t>
  </si>
  <si>
    <t>GEDOZ</t>
  </si>
  <si>
    <t>SEREY DIE'</t>
  </si>
  <si>
    <t>BUA</t>
  </si>
  <si>
    <t>ARMSTRONG</t>
  </si>
  <si>
    <t>GREGUS</t>
  </si>
  <si>
    <t>CAUNA</t>
  </si>
  <si>
    <t>BUYALSKIY</t>
  </si>
  <si>
    <t>SAHIN</t>
  </si>
  <si>
    <t>MACHADO</t>
  </si>
  <si>
    <t>HERNANES</t>
  </si>
  <si>
    <t>KAZAISHVILI</t>
  </si>
  <si>
    <t>SASHA</t>
  </si>
  <si>
    <t>DELPH</t>
  </si>
  <si>
    <t>NEVES</t>
  </si>
  <si>
    <t>RAMSELAAR</t>
  </si>
  <si>
    <t>GRIGORJEV</t>
  </si>
  <si>
    <t>HAMALAINEN</t>
  </si>
  <si>
    <t>KOPCZYNSKI</t>
  </si>
  <si>
    <t>BAYRAMYAN</t>
  </si>
  <si>
    <t>CHRISTIE</t>
  </si>
  <si>
    <t>KORZUN</t>
  </si>
  <si>
    <t>LANGIL</t>
  </si>
  <si>
    <t>DOUMBIA M</t>
  </si>
  <si>
    <t>PETROVIC</t>
  </si>
  <si>
    <t>CARROLL</t>
  </si>
  <si>
    <t>PAVICIC</t>
  </si>
  <si>
    <t>CAMPANHARO</t>
  </si>
  <si>
    <t>BOSCHILIA</t>
  </si>
  <si>
    <t>ONOMAH</t>
  </si>
  <si>
    <t>PULISIC</t>
  </si>
  <si>
    <t>ANICET</t>
  </si>
  <si>
    <t>ROSARIO</t>
  </si>
  <si>
    <t>MITROGLOU</t>
  </si>
  <si>
    <t>GRIFFITHS</t>
  </si>
  <si>
    <t>RAMOS A</t>
  </si>
  <si>
    <t>HAHN</t>
  </si>
  <si>
    <t>JANSSEN</t>
  </si>
  <si>
    <t>VOSSEN</t>
  </si>
  <si>
    <t>IONOV</t>
  </si>
  <si>
    <t>AZMOUN</t>
  </si>
  <si>
    <t>NIKOLIC</t>
  </si>
  <si>
    <t>CAMPBELL</t>
  </si>
  <si>
    <t>JANKO</t>
  </si>
  <si>
    <t>SOUDANI</t>
  </si>
  <si>
    <t>CORNET</t>
  </si>
  <si>
    <t>ADRIAN</t>
  </si>
  <si>
    <t>POLOZ</t>
  </si>
  <si>
    <t>FERNANDES J</t>
  </si>
  <si>
    <t>VOLLAND</t>
  </si>
  <si>
    <t>KESERU</t>
  </si>
  <si>
    <t>BUKHAROV</t>
  </si>
  <si>
    <t>SANTANDER</t>
  </si>
  <si>
    <t>GLADKIY</t>
  </si>
  <si>
    <t>HERRMANN</t>
  </si>
  <si>
    <t>JOZEFZOON</t>
  </si>
  <si>
    <t>CASTAIGNOS</t>
  </si>
  <si>
    <t>CORNELIUS</t>
  </si>
  <si>
    <t>HENRIQUEZ</t>
  </si>
  <si>
    <t>CARRILLO</t>
  </si>
  <si>
    <t>VARELA</t>
  </si>
  <si>
    <t>FALK JENSEN</t>
  </si>
  <si>
    <t>GREEN</t>
  </si>
  <si>
    <t>LIMBOMBE</t>
  </si>
  <si>
    <t>MOR</t>
  </si>
  <si>
    <t>BERGWIJN</t>
  </si>
  <si>
    <t>IWOBI</t>
  </si>
  <si>
    <t>WESLEY</t>
  </si>
  <si>
    <t>HODZIC</t>
  </si>
  <si>
    <t>GRAY</t>
  </si>
  <si>
    <t>POHJANPALO</t>
  </si>
  <si>
    <t>PAVLOVIC</t>
  </si>
  <si>
    <t>AUGUSTIN</t>
  </si>
  <si>
    <t>SPORAR</t>
  </si>
  <si>
    <t>PRIJOVIC</t>
  </si>
  <si>
    <t>LUKOKI</t>
  </si>
  <si>
    <t>ONGENDA</t>
  </si>
  <si>
    <t>QUIXADA</t>
  </si>
  <si>
    <t>INSIGNE R</t>
  </si>
  <si>
    <t>QUOTAZIONE</t>
  </si>
  <si>
    <t>ALEX SANDRO</t>
  </si>
  <si>
    <t>LEWANDOWSKY</t>
  </si>
  <si>
    <t>THIAGO MOTTA</t>
  </si>
  <si>
    <t>T. ALCANTARA</t>
  </si>
  <si>
    <t>JESE’</t>
  </si>
  <si>
    <t>REAL</t>
  </si>
  <si>
    <t>MATIHEU</t>
  </si>
  <si>
    <t>YANGA MBIWA</t>
  </si>
  <si>
    <t>VAZQUEZ</t>
  </si>
  <si>
    <t>CAFU’</t>
  </si>
  <si>
    <t>BUSQUETS</t>
  </si>
  <si>
    <t>BAYER MONACO</t>
  </si>
  <si>
    <t>LISANDRO</t>
  </si>
  <si>
    <t>SAUL NIGUEZ</t>
  </si>
  <si>
    <t>MARQUINOS</t>
  </si>
  <si>
    <t>MORALES</t>
  </si>
  <si>
    <t>M. FERNANDES</t>
  </si>
  <si>
    <t>DEMBELE M.</t>
  </si>
  <si>
    <t>TORRES</t>
  </si>
  <si>
    <t>SILVA D.</t>
  </si>
  <si>
    <t>SILVA B.</t>
  </si>
  <si>
    <t>TOTTHENAM</t>
  </si>
  <si>
    <t>CARVAJAL</t>
  </si>
  <si>
    <t>D.COSTA</t>
  </si>
  <si>
    <t>BOLINGOLI MBOMBO</t>
  </si>
  <si>
    <t>D. GONZALES</t>
  </si>
  <si>
    <t>sv</t>
  </si>
  <si>
    <t>XHAKA</t>
  </si>
  <si>
    <t>ALDERWEIRELD</t>
  </si>
  <si>
    <t>F. VAZQUEZ</t>
  </si>
  <si>
    <t>HYSAI</t>
  </si>
  <si>
    <t/>
  </si>
  <si>
    <t>N'ZONZI</t>
  </si>
  <si>
    <t>PAPASTATHOPOULUS</t>
  </si>
  <si>
    <t>JESÈ</t>
  </si>
  <si>
    <t>FERNANDES</t>
  </si>
  <si>
    <t>NKOLOU</t>
  </si>
  <si>
    <t>D. COSTA</t>
  </si>
  <si>
    <t>Ghoulam</t>
  </si>
  <si>
    <t>Bale</t>
  </si>
  <si>
    <t>Lamela</t>
  </si>
  <si>
    <t>Vietto</t>
  </si>
  <si>
    <t>Mehmedi</t>
  </si>
  <si>
    <t>Mahrez</t>
  </si>
  <si>
    <t>Pjanic</t>
  </si>
  <si>
    <t>Sanchez x2</t>
  </si>
  <si>
    <t>Verratti</t>
  </si>
  <si>
    <t>Di Maria</t>
  </si>
  <si>
    <t>Lucas</t>
  </si>
  <si>
    <t>L. De Jong</t>
  </si>
  <si>
    <t>Neymar</t>
  </si>
  <si>
    <t>SUAREZ D.</t>
  </si>
  <si>
    <t>ALONSO</t>
  </si>
  <si>
    <t>PEREZ</t>
  </si>
  <si>
    <t>Ronaldo 2</t>
  </si>
  <si>
    <t>Morata</t>
  </si>
  <si>
    <t>Slimani</t>
  </si>
  <si>
    <t>Cazorla</t>
  </si>
  <si>
    <t>Perez 2</t>
  </si>
  <si>
    <t>Quaresma 2</t>
  </si>
  <si>
    <t>Callejon</t>
  </si>
  <si>
    <t>G. Pereiro</t>
  </si>
  <si>
    <t>Thiago Alcantara</t>
  </si>
  <si>
    <t>Iniesta</t>
  </si>
  <si>
    <t>Suarez</t>
  </si>
  <si>
    <t>Cavani</t>
  </si>
  <si>
    <t>ALDERWEIRLD</t>
  </si>
  <si>
    <t>G.XHAKA</t>
  </si>
  <si>
    <t>CHALANOGLU</t>
  </si>
  <si>
    <t>DERLIS GONZALES</t>
  </si>
  <si>
    <t>BARCA</t>
  </si>
  <si>
    <t>HERNANDEZ.</t>
  </si>
  <si>
    <t>PEREIRO</t>
  </si>
  <si>
    <t>ANDRES GOMES</t>
  </si>
  <si>
    <t>NARSING</t>
  </si>
  <si>
    <t>DEMBELE MOUSSA</t>
  </si>
  <si>
    <t>PAPASTATHOPOLUS</t>
  </si>
  <si>
    <t>IGNASEVICH</t>
  </si>
  <si>
    <t>VAZQUEZ L.</t>
  </si>
  <si>
    <t>http://www.gazzetta.it/calcio/fantanews/assist/champions-league-2016-17/giornata-5</t>
  </si>
  <si>
    <t>Sidibe</t>
  </si>
  <si>
    <t>Kagawa</t>
  </si>
  <si>
    <t>Dembele (BOR) x2</t>
  </si>
  <si>
    <t>Sergio Ramos</t>
  </si>
  <si>
    <t>Ribery</t>
  </si>
  <si>
    <t>Salvio</t>
  </si>
  <si>
    <t>Matuidi</t>
  </si>
  <si>
    <t>Griezmann</t>
  </si>
  <si>
    <t>Tiago</t>
  </si>
  <si>
    <t>De Bruyne</t>
  </si>
  <si>
    <t>Cafu</t>
  </si>
  <si>
    <t>SIMPSONS</t>
  </si>
  <si>
    <t>T.MOTTA</t>
  </si>
  <si>
    <t>Ozil</t>
  </si>
  <si>
    <t>GOMES</t>
  </si>
  <si>
    <t>Carvajal</t>
  </si>
  <si>
    <t>Nolito</t>
  </si>
  <si>
    <t>D.GONZALES</t>
  </si>
  <si>
    <t>PAPASTATHOPULOS</t>
  </si>
  <si>
    <t>Arda Turan</t>
  </si>
  <si>
    <t>Alcacer</t>
  </si>
  <si>
    <t>Mertens</t>
  </si>
  <si>
    <t>Yarmolenko</t>
  </si>
  <si>
    <t>Calhanoglu</t>
  </si>
  <si>
    <t>James Rodriguez</t>
  </si>
  <si>
    <t>Aubameyang</t>
  </si>
  <si>
    <t>Corona</t>
  </si>
  <si>
    <t>Telles</t>
  </si>
  <si>
    <t>Maxi Pereira</t>
  </si>
  <si>
    <t>Adrien Silva</t>
  </si>
  <si>
    <t>Eriksen</t>
  </si>
  <si>
    <t>Rose</t>
  </si>
  <si>
    <t>NUMBERS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</si>
</sst>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i/>
      <sz val="11"/>
      <color rgb="FFFFFF00"/>
      <name val="Calibri"/>
      <family val="2"/>
      <scheme val="minor"/>
    </font>
    <font>
      <b/>
      <i/>
      <u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trike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6"/>
      <color rgb="FF444444"/>
      <name val="Arial"/>
      <family val="2"/>
    </font>
    <font>
      <sz val="11"/>
      <color rgb="FF000000"/>
      <name val="Calibri"/>
      <family val="2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444444"/>
      <name val="Calibri"/>
      <family val="2"/>
    </font>
    <font>
      <b/>
      <sz val="11"/>
      <color theme="0"/>
      <name val="Calibri"/>
      <family val="2"/>
      <scheme val="minor"/>
    </font>
    <font>
      <sz val="12"/>
      <color rgb="FF444444"/>
      <name val="Calibri"/>
      <family val="2"/>
    </font>
    <font>
      <sz val="9"/>
      <color rgb="FF444444"/>
      <name val="Arial"/>
      <family val="2"/>
    </font>
    <font>
      <sz val="12"/>
      <color rgb="FF444444"/>
      <name val="Helvetica Neue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1.2207403790398877E-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FFFF00"/>
        <bgColor rgb="FFFFFF00"/>
      </patternFill>
    </fill>
    <fill>
      <patternFill patternType="solid">
        <fgColor rgb="FFF2F2F2"/>
        <bgColor rgb="FFEEECE1"/>
      </patternFill>
    </fill>
    <fill>
      <patternFill patternType="solid">
        <fgColor rgb="FFDCE6F2"/>
        <bgColor rgb="FFEEECE1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9" tint="0.39997558519241921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954">
    <xf numFmtId="0" fontId="0" fillId="0" borderId="0"/>
    <xf numFmtId="0" fontId="12" fillId="0" borderId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6" fillId="0" borderId="0" applyNumberFormat="0" applyFill="0" applyBorder="0" applyAlignment="0" applyProtection="0"/>
  </cellStyleXfs>
  <cellXfs count="145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4" fillId="0" borderId="0" xfId="0" applyFont="1"/>
    <xf numFmtId="0" fontId="5" fillId="0" borderId="0" xfId="0" applyFont="1"/>
    <xf numFmtId="0" fontId="0" fillId="0" borderId="0" xfId="0" applyBorder="1"/>
    <xf numFmtId="0" fontId="0" fillId="0" borderId="8" xfId="0" applyBorder="1"/>
    <xf numFmtId="0" fontId="0" fillId="5" borderId="2" xfId="0" applyFill="1" applyBorder="1"/>
    <xf numFmtId="0" fontId="0" fillId="5" borderId="3" xfId="0" applyFill="1" applyBorder="1"/>
    <xf numFmtId="0" fontId="0" fillId="5" borderId="4" xfId="0" applyFill="1" applyBorder="1"/>
    <xf numFmtId="0" fontId="6" fillId="0" borderId="0" xfId="0" applyFont="1"/>
    <xf numFmtId="0" fontId="8" fillId="2" borderId="0" xfId="0" applyFont="1" applyFill="1"/>
    <xf numFmtId="0" fontId="7" fillId="7" borderId="6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7" fillId="7" borderId="5" xfId="0" applyFont="1" applyFill="1" applyBorder="1" applyAlignment="1"/>
    <xf numFmtId="0" fontId="7" fillId="7" borderId="6" xfId="0" applyFont="1" applyFill="1" applyBorder="1" applyAlignment="1"/>
    <xf numFmtId="0" fontId="7" fillId="7" borderId="7" xfId="0" applyFont="1" applyFill="1" applyBorder="1" applyAlignment="1"/>
    <xf numFmtId="0" fontId="0" fillId="0" borderId="0" xfId="0" applyFill="1"/>
    <xf numFmtId="0" fontId="0" fillId="0" borderId="0" xfId="0" applyFill="1" applyBorder="1"/>
    <xf numFmtId="0" fontId="4" fillId="0" borderId="0" xfId="0" applyFont="1" applyFill="1" applyBorder="1"/>
    <xf numFmtId="0" fontId="5" fillId="4" borderId="1" xfId="0" applyFont="1" applyFill="1" applyBorder="1" applyAlignment="1">
      <alignment horizontal="center"/>
    </xf>
    <xf numFmtId="0" fontId="0" fillId="0" borderId="10" xfId="0" applyBorder="1"/>
    <xf numFmtId="0" fontId="0" fillId="0" borderId="9" xfId="0" applyBorder="1"/>
    <xf numFmtId="0" fontId="4" fillId="2" borderId="1" xfId="0" applyFont="1" applyFill="1" applyBorder="1"/>
    <xf numFmtId="0" fontId="7" fillId="7" borderId="6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4" fillId="0" borderId="0" xfId="0" applyFont="1" applyBorder="1"/>
    <xf numFmtId="0" fontId="13" fillId="0" borderId="0" xfId="0" applyFont="1"/>
    <xf numFmtId="0" fontId="4" fillId="8" borderId="1" xfId="0" applyFont="1" applyFill="1" applyBorder="1" applyAlignment="1">
      <alignment horizontal="center"/>
    </xf>
    <xf numFmtId="0" fontId="12" fillId="0" borderId="0" xfId="1"/>
    <xf numFmtId="0" fontId="0" fillId="0" borderId="3" xfId="0" applyFont="1" applyBorder="1" applyAlignment="1">
      <alignment horizontal="right"/>
    </xf>
    <xf numFmtId="0" fontId="14" fillId="0" borderId="0" xfId="0" applyFont="1"/>
    <xf numFmtId="0" fontId="4" fillId="0" borderId="2" xfId="0" applyFont="1" applyBorder="1"/>
    <xf numFmtId="0" fontId="0" fillId="0" borderId="13" xfId="0" applyBorder="1"/>
    <xf numFmtId="0" fontId="0" fillId="0" borderId="4" xfId="0" applyFont="1" applyBorder="1"/>
    <xf numFmtId="0" fontId="0" fillId="0" borderId="15" xfId="0" applyBorder="1"/>
    <xf numFmtId="0" fontId="0" fillId="0" borderId="0" xfId="0" applyFont="1" applyFill="1" applyBorder="1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right"/>
    </xf>
    <xf numFmtId="0" fontId="0" fillId="0" borderId="3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0" xfId="0" applyAlignment="1">
      <alignment horizontal="center"/>
    </xf>
    <xf numFmtId="0" fontId="4" fillId="2" borderId="7" xfId="0" applyFont="1" applyFill="1" applyBorder="1"/>
    <xf numFmtId="0" fontId="0" fillId="5" borderId="1" xfId="0" applyFill="1" applyBorder="1"/>
    <xf numFmtId="0" fontId="0" fillId="0" borderId="13" xfId="0" applyFill="1" applyBorder="1" applyAlignment="1">
      <alignment horizontal="right"/>
    </xf>
    <xf numFmtId="0" fontId="0" fillId="0" borderId="14" xfId="0" applyFill="1" applyBorder="1" applyAlignment="1">
      <alignment horizontal="right"/>
    </xf>
    <xf numFmtId="0" fontId="0" fillId="0" borderId="15" xfId="0" applyFill="1" applyBorder="1" applyAlignment="1">
      <alignment horizontal="right"/>
    </xf>
    <xf numFmtId="0" fontId="0" fillId="0" borderId="1" xfId="0" applyFill="1" applyBorder="1"/>
    <xf numFmtId="0" fontId="0" fillId="0" borderId="1" xfId="0" applyFont="1" applyFill="1" applyBorder="1"/>
    <xf numFmtId="0" fontId="0" fillId="0" borderId="7" xfId="0" applyBorder="1"/>
    <xf numFmtId="0" fontId="0" fillId="0" borderId="5" xfId="0" applyBorder="1"/>
    <xf numFmtId="0" fontId="0" fillId="0" borderId="6" xfId="0" applyBorder="1"/>
    <xf numFmtId="0" fontId="0" fillId="0" borderId="12" xfId="0" applyBorder="1"/>
    <xf numFmtId="0" fontId="17" fillId="9" borderId="0" xfId="0" applyFont="1" applyFill="1"/>
    <xf numFmtId="0" fontId="0" fillId="0" borderId="0" xfId="0" applyFont="1"/>
    <xf numFmtId="0" fontId="0" fillId="0" borderId="0" xfId="0" applyAlignment="1"/>
    <xf numFmtId="0" fontId="0" fillId="0" borderId="14" xfId="0" applyBorder="1"/>
    <xf numFmtId="0" fontId="0" fillId="0" borderId="0" xfId="0" applyBorder="1" applyAlignment="1">
      <alignment horizontal="right"/>
    </xf>
    <xf numFmtId="0" fontId="0" fillId="0" borderId="0" xfId="0" applyFont="1" applyBorder="1"/>
    <xf numFmtId="0" fontId="19" fillId="9" borderId="1" xfId="0" applyFont="1" applyFill="1" applyBorder="1"/>
    <xf numFmtId="0" fontId="0" fillId="11" borderId="1" xfId="0" applyFill="1" applyBorder="1"/>
    <xf numFmtId="0" fontId="4" fillId="13" borderId="1" xfId="0" applyFont="1" applyFill="1" applyBorder="1" applyAlignment="1">
      <alignment horizontal="center"/>
    </xf>
    <xf numFmtId="0" fontId="11" fillId="0" borderId="0" xfId="0" applyFont="1" applyBorder="1"/>
    <xf numFmtId="0" fontId="21" fillId="0" borderId="0" xfId="0" applyFont="1" applyBorder="1" applyAlignment="1">
      <alignment horizontal="center"/>
    </xf>
    <xf numFmtId="0" fontId="21" fillId="0" borderId="0" xfId="0" applyFont="1" applyBorder="1"/>
    <xf numFmtId="0" fontId="6" fillId="0" borderId="0" xfId="0" applyFont="1" applyBorder="1"/>
    <xf numFmtId="0" fontId="22" fillId="0" borderId="0" xfId="0" applyFont="1" applyBorder="1" applyAlignment="1">
      <alignment horizontal="center"/>
    </xf>
    <xf numFmtId="0" fontId="22" fillId="0" borderId="0" xfId="0" applyFont="1" applyBorder="1"/>
    <xf numFmtId="0" fontId="21" fillId="0" borderId="0" xfId="0" applyFont="1" applyBorder="1" applyAlignment="1"/>
    <xf numFmtId="0" fontId="11" fillId="0" borderId="0" xfId="0" applyFont="1" applyBorder="1" applyAlignment="1"/>
    <xf numFmtId="0" fontId="22" fillId="0" borderId="0" xfId="0" applyFont="1" applyBorder="1" applyAlignment="1"/>
    <xf numFmtId="0" fontId="23" fillId="14" borderId="3" xfId="0" applyFont="1" applyFill="1" applyBorder="1"/>
    <xf numFmtId="0" fontId="10" fillId="14" borderId="3" xfId="0" applyFont="1" applyFill="1" applyBorder="1" applyAlignment="1">
      <alignment horizontal="right"/>
    </xf>
    <xf numFmtId="0" fontId="24" fillId="13" borderId="3" xfId="0" applyFont="1" applyFill="1" applyBorder="1"/>
    <xf numFmtId="0" fontId="4" fillId="13" borderId="3" xfId="0" applyFont="1" applyFill="1" applyBorder="1" applyAlignment="1">
      <alignment horizontal="right"/>
    </xf>
    <xf numFmtId="0" fontId="0" fillId="0" borderId="0" xfId="0" applyFill="1" applyBorder="1" applyAlignment="1">
      <alignment horizontal="left"/>
    </xf>
    <xf numFmtId="0" fontId="25" fillId="0" borderId="0" xfId="0" applyFont="1"/>
    <xf numFmtId="0" fontId="4" fillId="0" borderId="14" xfId="0" applyFont="1" applyBorder="1" applyAlignment="1">
      <alignment vertical="center"/>
    </xf>
    <xf numFmtId="0" fontId="0" fillId="0" borderId="0" xfId="0" applyFill="1" applyBorder="1" applyAlignment="1"/>
    <xf numFmtId="0" fontId="0" fillId="0" borderId="0" xfId="0" applyFont="1" applyFill="1" applyBorder="1" applyAlignment="1">
      <alignment horizontal="left"/>
    </xf>
    <xf numFmtId="0" fontId="26" fillId="0" borderId="0" xfId="0" applyFont="1" applyAlignment="1">
      <alignment vertical="center"/>
    </xf>
    <xf numFmtId="0" fontId="21" fillId="0" borderId="0" xfId="0" applyFont="1"/>
    <xf numFmtId="0" fontId="27" fillId="0" borderId="0" xfId="0" applyFont="1"/>
    <xf numFmtId="0" fontId="0" fillId="0" borderId="14" xfId="0" applyFont="1" applyFill="1" applyBorder="1" applyAlignment="1">
      <alignment horizontal="right"/>
    </xf>
    <xf numFmtId="0" fontId="27" fillId="0" borderId="14" xfId="0" applyFont="1" applyBorder="1"/>
    <xf numFmtId="0" fontId="27" fillId="0" borderId="15" xfId="0" applyFont="1" applyBorder="1"/>
    <xf numFmtId="0" fontId="7" fillId="7" borderId="6" xfId="0" applyFont="1" applyFill="1" applyBorder="1" applyAlignment="1">
      <alignment horizontal="center"/>
    </xf>
    <xf numFmtId="0" fontId="29" fillId="0" borderId="0" xfId="0" applyFont="1"/>
    <xf numFmtId="0" fontId="28" fillId="0" borderId="3" xfId="0" applyFont="1" applyFill="1" applyBorder="1" applyAlignment="1">
      <alignment horizontal="right"/>
    </xf>
    <xf numFmtId="0" fontId="3" fillId="0" borderId="0" xfId="1" applyFont="1"/>
    <xf numFmtId="0" fontId="30" fillId="0" borderId="0" xfId="0" applyFont="1"/>
    <xf numFmtId="0" fontId="32" fillId="0" borderId="0" xfId="0" applyFont="1"/>
    <xf numFmtId="0" fontId="2" fillId="0" borderId="0" xfId="1" applyFont="1"/>
    <xf numFmtId="0" fontId="2" fillId="0" borderId="0" xfId="1" applyFont="1" applyFill="1"/>
    <xf numFmtId="0" fontId="2" fillId="0" borderId="0" xfId="1" applyFont="1" applyFill="1" applyBorder="1"/>
    <xf numFmtId="0" fontId="7" fillId="7" borderId="6" xfId="0" applyFont="1" applyFill="1" applyBorder="1" applyAlignment="1">
      <alignment horizontal="center"/>
    </xf>
    <xf numFmtId="0" fontId="1" fillId="0" borderId="0" xfId="1" applyFont="1"/>
    <xf numFmtId="0" fontId="0" fillId="0" borderId="0" xfId="0" applyFill="1" applyBorder="1" applyAlignment="1">
      <alignment horizontal="right"/>
    </xf>
    <xf numFmtId="0" fontId="0" fillId="11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right"/>
    </xf>
    <xf numFmtId="0" fontId="33" fillId="0" borderId="0" xfId="0" applyFont="1" applyAlignment="1">
      <alignment horizontal="left" vertical="center" wrapText="1"/>
    </xf>
    <xf numFmtId="0" fontId="33" fillId="0" borderId="0" xfId="0" applyFont="1"/>
    <xf numFmtId="0" fontId="4" fillId="6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left"/>
    </xf>
    <xf numFmtId="0" fontId="0" fillId="0" borderId="0" xfId="0" applyFont="1" applyFill="1" applyBorder="1" applyAlignment="1">
      <alignment horizontal="right"/>
    </xf>
    <xf numFmtId="0" fontId="34" fillId="0" borderId="0" xfId="0" applyFont="1"/>
    <xf numFmtId="0" fontId="15" fillId="0" borderId="0" xfId="918" applyAlignment="1">
      <alignment vertical="center"/>
    </xf>
    <xf numFmtId="0" fontId="19" fillId="0" borderId="0" xfId="0" applyFont="1" applyAlignment="1">
      <alignment vertical="center"/>
    </xf>
    <xf numFmtId="0" fontId="0" fillId="0" borderId="3" xfId="0" applyFill="1" applyBorder="1" applyAlignment="1">
      <alignment horizontal="right"/>
    </xf>
    <xf numFmtId="0" fontId="0" fillId="0" borderId="3" xfId="0" applyFont="1" applyFill="1" applyBorder="1" applyAlignment="1">
      <alignment horizontal="right"/>
    </xf>
    <xf numFmtId="0" fontId="24" fillId="13" borderId="4" xfId="0" applyFont="1" applyFill="1" applyBorder="1"/>
    <xf numFmtId="0" fontId="4" fillId="13" borderId="4" xfId="0" applyFont="1" applyFill="1" applyBorder="1" applyAlignment="1">
      <alignment horizontal="right"/>
    </xf>
    <xf numFmtId="0" fontId="20" fillId="12" borderId="16" xfId="0" applyFont="1" applyFill="1" applyBorder="1" applyAlignment="1">
      <alignment horizontal="center"/>
    </xf>
    <xf numFmtId="0" fontId="20" fillId="12" borderId="17" xfId="0" applyFont="1" applyFill="1" applyBorder="1" applyAlignment="1">
      <alignment horizontal="center"/>
    </xf>
    <xf numFmtId="0" fontId="20" fillId="12" borderId="13" xfId="0" applyFont="1" applyFill="1" applyBorder="1" applyAlignment="1">
      <alignment horizontal="center"/>
    </xf>
    <xf numFmtId="0" fontId="27" fillId="13" borderId="11" xfId="0" applyFont="1" applyFill="1" applyBorder="1" applyAlignment="1">
      <alignment horizontal="center"/>
    </xf>
    <xf numFmtId="0" fontId="27" fillId="13" borderId="0" xfId="0" applyFont="1" applyFill="1" applyBorder="1" applyAlignment="1">
      <alignment horizontal="center"/>
    </xf>
    <xf numFmtId="0" fontId="0" fillId="13" borderId="16" xfId="0" applyFill="1" applyBorder="1" applyAlignment="1">
      <alignment horizontal="center"/>
    </xf>
    <xf numFmtId="0" fontId="0" fillId="13" borderId="17" xfId="0" applyFill="1" applyBorder="1" applyAlignment="1">
      <alignment horizontal="center"/>
    </xf>
    <xf numFmtId="0" fontId="27" fillId="13" borderId="12" xfId="0" applyFont="1" applyFill="1" applyBorder="1" applyAlignment="1">
      <alignment horizontal="center"/>
    </xf>
    <xf numFmtId="0" fontId="27" fillId="13" borderId="8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0" fillId="13" borderId="12" xfId="0" applyFill="1" applyBorder="1" applyAlignment="1">
      <alignment horizontal="center"/>
    </xf>
    <xf numFmtId="0" fontId="0" fillId="13" borderId="8" xfId="0" applyFill="1" applyBorder="1" applyAlignment="1">
      <alignment horizontal="center"/>
    </xf>
    <xf numFmtId="0" fontId="0" fillId="13" borderId="11" xfId="0" applyFill="1" applyBorder="1" applyAlignment="1">
      <alignment horizontal="center"/>
    </xf>
    <xf numFmtId="0" fontId="0" fillId="13" borderId="0" xfId="0" applyFill="1" applyBorder="1" applyAlignment="1">
      <alignment horizontal="center"/>
    </xf>
    <xf numFmtId="0" fontId="31" fillId="12" borderId="16" xfId="0" applyFont="1" applyFill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7" fillId="7" borderId="5" xfId="0" applyFont="1" applyFill="1" applyBorder="1" applyAlignment="1">
      <alignment horizontal="center"/>
    </xf>
    <xf numFmtId="0" fontId="7" fillId="7" borderId="6" xfId="0" applyFont="1" applyFill="1" applyBorder="1" applyAlignment="1">
      <alignment horizontal="center"/>
    </xf>
    <xf numFmtId="0" fontId="7" fillId="7" borderId="7" xfId="0" applyFont="1" applyFill="1" applyBorder="1" applyAlignment="1">
      <alignment horizontal="center"/>
    </xf>
    <xf numFmtId="0" fontId="18" fillId="10" borderId="18" xfId="0" applyFont="1" applyFill="1" applyBorder="1" applyAlignment="1">
      <alignment horizontal="center"/>
    </xf>
    <xf numFmtId="0" fontId="18" fillId="10" borderId="19" xfId="0" applyFont="1" applyFill="1" applyBorder="1" applyAlignment="1">
      <alignment horizontal="center"/>
    </xf>
    <xf numFmtId="0" fontId="18" fillId="10" borderId="2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5" fillId="3" borderId="5" xfId="0" applyFont="1" applyFill="1" applyBorder="1" applyAlignment="1"/>
    <xf numFmtId="0" fontId="9" fillId="3" borderId="6" xfId="0" applyFont="1" applyFill="1" applyBorder="1" applyAlignment="1"/>
    <xf numFmtId="0" fontId="9" fillId="3" borderId="7" xfId="0" applyFont="1" applyFill="1" applyBorder="1" applyAlignment="1"/>
  </cellXfs>
  <cellStyles count="954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" xfId="434" builtinId="8" hidden="1"/>
    <cellStyle name="Collegamento ipertestuale" xfId="436" builtinId="8" hidden="1"/>
    <cellStyle name="Collegamento ipertestuale" xfId="438" builtinId="8" hidden="1"/>
    <cellStyle name="Collegamento ipertestuale" xfId="440" builtinId="8" hidden="1"/>
    <cellStyle name="Collegamento ipertestuale" xfId="442" builtinId="8" hidden="1"/>
    <cellStyle name="Collegamento ipertestuale" xfId="444" builtinId="8" hidden="1"/>
    <cellStyle name="Collegamento ipertestuale" xfId="446" builtinId="8" hidden="1"/>
    <cellStyle name="Collegamento ipertestuale" xfId="448" builtinId="8" hidden="1"/>
    <cellStyle name="Collegamento ipertestuale" xfId="450" builtinId="8" hidden="1"/>
    <cellStyle name="Collegamento ipertestuale" xfId="452" builtinId="8" hidden="1"/>
    <cellStyle name="Collegamento ipertestuale" xfId="454" builtinId="8" hidden="1"/>
    <cellStyle name="Collegamento ipertestuale" xfId="456" builtinId="8" hidden="1"/>
    <cellStyle name="Collegamento ipertestuale" xfId="458" builtinId="8" hidden="1"/>
    <cellStyle name="Collegamento ipertestuale" xfId="460" builtinId="8" hidden="1"/>
    <cellStyle name="Collegamento ipertestuale" xfId="462" builtinId="8" hidden="1"/>
    <cellStyle name="Collegamento ipertestuale" xfId="464" builtinId="8" hidden="1"/>
    <cellStyle name="Collegamento ipertestuale" xfId="466" builtinId="8" hidden="1"/>
    <cellStyle name="Collegamento ipertestuale" xfId="468" builtinId="8" hidden="1"/>
    <cellStyle name="Collegamento ipertestuale" xfId="470" builtinId="8" hidden="1"/>
    <cellStyle name="Collegamento ipertestuale" xfId="472" builtinId="8" hidden="1"/>
    <cellStyle name="Collegamento ipertestuale" xfId="474" builtinId="8" hidden="1"/>
    <cellStyle name="Collegamento ipertestuale" xfId="476" builtinId="8" hidden="1"/>
    <cellStyle name="Collegamento ipertestuale" xfId="478" builtinId="8" hidden="1"/>
    <cellStyle name="Collegamento ipertestuale" xfId="480" builtinId="8" hidden="1"/>
    <cellStyle name="Collegamento ipertestuale" xfId="482" builtinId="8" hidden="1"/>
    <cellStyle name="Collegamento ipertestuale" xfId="484" builtinId="8" hidden="1"/>
    <cellStyle name="Collegamento ipertestuale" xfId="486" builtinId="8" hidden="1"/>
    <cellStyle name="Collegamento ipertestuale" xfId="488" builtinId="8" hidden="1"/>
    <cellStyle name="Collegamento ipertestuale" xfId="490" builtinId="8" hidden="1"/>
    <cellStyle name="Collegamento ipertestuale" xfId="492" builtinId="8" hidden="1"/>
    <cellStyle name="Collegamento ipertestuale" xfId="494" builtinId="8" hidden="1"/>
    <cellStyle name="Collegamento ipertestuale" xfId="496" builtinId="8" hidden="1"/>
    <cellStyle name="Collegamento ipertestuale" xfId="498" builtinId="8" hidden="1"/>
    <cellStyle name="Collegamento ipertestuale" xfId="500" builtinId="8" hidden="1"/>
    <cellStyle name="Collegamento ipertestuale" xfId="502" builtinId="8" hidden="1"/>
    <cellStyle name="Collegamento ipertestuale" xfId="504" builtinId="8" hidden="1"/>
    <cellStyle name="Collegamento ipertestuale" xfId="506" builtinId="8" hidden="1"/>
    <cellStyle name="Collegamento ipertestuale" xfId="508" builtinId="8" hidden="1"/>
    <cellStyle name="Collegamento ipertestuale" xfId="510" builtinId="8" hidden="1"/>
    <cellStyle name="Collegamento ipertestuale" xfId="512" builtinId="8" hidden="1"/>
    <cellStyle name="Collegamento ipertestuale" xfId="514" builtinId="8" hidden="1"/>
    <cellStyle name="Collegamento ipertestuale" xfId="516" builtinId="8" hidden="1"/>
    <cellStyle name="Collegamento ipertestuale" xfId="518" builtinId="8" hidden="1"/>
    <cellStyle name="Collegamento ipertestuale" xfId="520" builtinId="8" hidden="1"/>
    <cellStyle name="Collegamento ipertestuale" xfId="522" builtinId="8" hidden="1"/>
    <cellStyle name="Collegamento ipertestuale" xfId="524" builtinId="8" hidden="1"/>
    <cellStyle name="Collegamento ipertestuale" xfId="526" builtinId="8" hidden="1"/>
    <cellStyle name="Collegamento ipertestuale" xfId="528" builtinId="8" hidden="1"/>
    <cellStyle name="Collegamento ipertestuale" xfId="530" builtinId="8" hidden="1"/>
    <cellStyle name="Collegamento ipertestuale" xfId="532" builtinId="8" hidden="1"/>
    <cellStyle name="Collegamento ipertestuale" xfId="534" builtinId="8" hidden="1"/>
    <cellStyle name="Collegamento ipertestuale" xfId="536" builtinId="8" hidden="1"/>
    <cellStyle name="Collegamento ipertestuale" xfId="538" builtinId="8" hidden="1"/>
    <cellStyle name="Collegamento ipertestuale" xfId="540" builtinId="8" hidden="1"/>
    <cellStyle name="Collegamento ipertestuale" xfId="542" builtinId="8" hidden="1"/>
    <cellStyle name="Collegamento ipertestuale" xfId="544" builtinId="8" hidden="1"/>
    <cellStyle name="Collegamento ipertestuale" xfId="546" builtinId="8" hidden="1"/>
    <cellStyle name="Collegamento ipertestuale" xfId="548" builtinId="8" hidden="1"/>
    <cellStyle name="Collegamento ipertestuale" xfId="550" builtinId="8" hidden="1"/>
    <cellStyle name="Collegamento ipertestuale" xfId="552" builtinId="8" hidden="1"/>
    <cellStyle name="Collegamento ipertestuale" xfId="554" builtinId="8" hidden="1"/>
    <cellStyle name="Collegamento ipertestuale" xfId="556" builtinId="8" hidden="1"/>
    <cellStyle name="Collegamento ipertestuale" xfId="558" builtinId="8" hidden="1"/>
    <cellStyle name="Collegamento ipertestuale" xfId="560" builtinId="8" hidden="1"/>
    <cellStyle name="Collegamento ipertestuale" xfId="562" builtinId="8" hidden="1"/>
    <cellStyle name="Collegamento ipertestuale" xfId="564" builtinId="8" hidden="1"/>
    <cellStyle name="Collegamento ipertestuale" xfId="566" builtinId="8" hidden="1"/>
    <cellStyle name="Collegamento ipertestuale" xfId="568" builtinId="8" hidden="1"/>
    <cellStyle name="Collegamento ipertestuale" xfId="570" builtinId="8" hidden="1"/>
    <cellStyle name="Collegamento ipertestuale" xfId="572" builtinId="8" hidden="1"/>
    <cellStyle name="Collegamento ipertestuale" xfId="574" builtinId="8" hidden="1"/>
    <cellStyle name="Collegamento ipertestuale" xfId="576" builtinId="8" hidden="1"/>
    <cellStyle name="Collegamento ipertestuale" xfId="578" builtinId="8" hidden="1"/>
    <cellStyle name="Collegamento ipertestuale" xfId="580" builtinId="8" hidden="1"/>
    <cellStyle name="Collegamento ipertestuale" xfId="582" builtinId="8" hidden="1"/>
    <cellStyle name="Collegamento ipertestuale" xfId="584" builtinId="8" hidden="1"/>
    <cellStyle name="Collegamento ipertestuale" xfId="586" builtinId="8" hidden="1"/>
    <cellStyle name="Collegamento ipertestuale" xfId="588" builtinId="8" hidden="1"/>
    <cellStyle name="Collegamento ipertestuale" xfId="590" builtinId="8" hidden="1"/>
    <cellStyle name="Collegamento ipertestuale" xfId="592" builtinId="8" hidden="1"/>
    <cellStyle name="Collegamento ipertestuale" xfId="594" builtinId="8" hidden="1"/>
    <cellStyle name="Collegamento ipertestuale" xfId="596" builtinId="8" hidden="1"/>
    <cellStyle name="Collegamento ipertestuale" xfId="598" builtinId="8" hidden="1"/>
    <cellStyle name="Collegamento ipertestuale" xfId="600" builtinId="8" hidden="1"/>
    <cellStyle name="Collegamento ipertestuale" xfId="602" builtinId="8" hidden="1"/>
    <cellStyle name="Collegamento ipertestuale" xfId="604" builtinId="8" hidden="1"/>
    <cellStyle name="Collegamento ipertestuale" xfId="606" builtinId="8" hidden="1"/>
    <cellStyle name="Collegamento ipertestuale" xfId="608" builtinId="8" hidden="1"/>
    <cellStyle name="Collegamento ipertestuale" xfId="610" builtinId="8" hidden="1"/>
    <cellStyle name="Collegamento ipertestuale" xfId="612" builtinId="8" hidden="1"/>
    <cellStyle name="Collegamento ipertestuale" xfId="614" builtinId="8" hidden="1"/>
    <cellStyle name="Collegamento ipertestuale" xfId="616" builtinId="8" hidden="1"/>
    <cellStyle name="Collegamento ipertestuale" xfId="618" builtinId="8" hidden="1"/>
    <cellStyle name="Collegamento ipertestuale" xfId="620" builtinId="8" hidden="1"/>
    <cellStyle name="Collegamento ipertestuale" xfId="622" builtinId="8" hidden="1"/>
    <cellStyle name="Collegamento ipertestuale" xfId="624" builtinId="8" hidden="1"/>
    <cellStyle name="Collegamento ipertestuale" xfId="626" builtinId="8" hidden="1"/>
    <cellStyle name="Collegamento ipertestuale" xfId="628" builtinId="8" hidden="1"/>
    <cellStyle name="Collegamento ipertestuale" xfId="630" builtinId="8" hidden="1"/>
    <cellStyle name="Collegamento ipertestuale" xfId="632" builtinId="8" hidden="1"/>
    <cellStyle name="Collegamento ipertestuale" xfId="634" builtinId="8" hidden="1"/>
    <cellStyle name="Collegamento ipertestuale" xfId="636" builtinId="8" hidden="1"/>
    <cellStyle name="Collegamento ipertestuale" xfId="638" builtinId="8" hidden="1"/>
    <cellStyle name="Collegamento ipertestuale" xfId="640" builtinId="8" hidden="1"/>
    <cellStyle name="Collegamento ipertestuale" xfId="642" builtinId="8" hidden="1"/>
    <cellStyle name="Collegamento ipertestuale" xfId="644" builtinId="8" hidden="1"/>
    <cellStyle name="Collegamento ipertestuale" xfId="646" builtinId="8" hidden="1"/>
    <cellStyle name="Collegamento ipertestuale" xfId="648" builtinId="8" hidden="1"/>
    <cellStyle name="Collegamento ipertestuale" xfId="650" builtinId="8" hidden="1"/>
    <cellStyle name="Collegamento ipertestuale" xfId="652" builtinId="8" hidden="1"/>
    <cellStyle name="Collegamento ipertestuale" xfId="654" builtinId="8" hidden="1"/>
    <cellStyle name="Collegamento ipertestuale" xfId="656" builtinId="8" hidden="1"/>
    <cellStyle name="Collegamento ipertestuale" xfId="658" builtinId="8" hidden="1"/>
    <cellStyle name="Collegamento ipertestuale" xfId="660" builtinId="8" hidden="1"/>
    <cellStyle name="Collegamento ipertestuale" xfId="662" builtinId="8" hidden="1"/>
    <cellStyle name="Collegamento ipertestuale" xfId="664" builtinId="8" hidden="1"/>
    <cellStyle name="Collegamento ipertestuale" xfId="666" builtinId="8" hidden="1"/>
    <cellStyle name="Collegamento ipertestuale" xfId="668" builtinId="8" hidden="1"/>
    <cellStyle name="Collegamento ipertestuale" xfId="670" builtinId="8" hidden="1"/>
    <cellStyle name="Collegamento ipertestuale" xfId="672" builtinId="8" hidden="1"/>
    <cellStyle name="Collegamento ipertestuale" xfId="674" builtinId="8" hidden="1"/>
    <cellStyle name="Collegamento ipertestuale" xfId="676" builtinId="8" hidden="1"/>
    <cellStyle name="Collegamento ipertestuale" xfId="678" builtinId="8" hidden="1"/>
    <cellStyle name="Collegamento ipertestuale" xfId="680" builtinId="8" hidden="1"/>
    <cellStyle name="Collegamento ipertestuale" xfId="682" builtinId="8" hidden="1"/>
    <cellStyle name="Collegamento ipertestuale" xfId="684" builtinId="8" hidden="1"/>
    <cellStyle name="Collegamento ipertestuale" xfId="686" builtinId="8" hidden="1"/>
    <cellStyle name="Collegamento ipertestuale" xfId="688" builtinId="8" hidden="1"/>
    <cellStyle name="Collegamento ipertestuale" xfId="690" builtinId="8" hidden="1"/>
    <cellStyle name="Collegamento ipertestuale" xfId="692" builtinId="8" hidden="1"/>
    <cellStyle name="Collegamento ipertestuale" xfId="694" builtinId="8" hidden="1"/>
    <cellStyle name="Collegamento ipertestuale" xfId="696" builtinId="8" hidden="1"/>
    <cellStyle name="Collegamento ipertestuale" xfId="698" builtinId="8" hidden="1"/>
    <cellStyle name="Collegamento ipertestuale" xfId="700" builtinId="8" hidden="1"/>
    <cellStyle name="Collegamento ipertestuale" xfId="702" builtinId="8" hidden="1"/>
    <cellStyle name="Collegamento ipertestuale" xfId="704" builtinId="8" hidden="1"/>
    <cellStyle name="Collegamento ipertestuale" xfId="706" builtinId="8" hidden="1"/>
    <cellStyle name="Collegamento ipertestuale" xfId="708" builtinId="8" hidden="1"/>
    <cellStyle name="Collegamento ipertestuale" xfId="710" builtinId="8" hidden="1"/>
    <cellStyle name="Collegamento ipertestuale" xfId="712" builtinId="8" hidden="1"/>
    <cellStyle name="Collegamento ipertestuale" xfId="714" builtinId="8" hidden="1"/>
    <cellStyle name="Collegamento ipertestuale" xfId="716" builtinId="8" hidden="1"/>
    <cellStyle name="Collegamento ipertestuale" xfId="718" builtinId="8" hidden="1"/>
    <cellStyle name="Collegamento ipertestuale" xfId="720" builtinId="8" hidden="1"/>
    <cellStyle name="Collegamento ipertestuale" xfId="722" builtinId="8" hidden="1"/>
    <cellStyle name="Collegamento ipertestuale" xfId="724" builtinId="8" hidden="1"/>
    <cellStyle name="Collegamento ipertestuale" xfId="726" builtinId="8" hidden="1"/>
    <cellStyle name="Collegamento ipertestuale" xfId="728" builtinId="8" hidden="1"/>
    <cellStyle name="Collegamento ipertestuale" xfId="730" builtinId="8" hidden="1"/>
    <cellStyle name="Collegamento ipertestuale" xfId="732" builtinId="8" hidden="1"/>
    <cellStyle name="Collegamento ipertestuale" xfId="734" builtinId="8" hidden="1"/>
    <cellStyle name="Collegamento ipertestuale" xfId="736" builtinId="8" hidden="1"/>
    <cellStyle name="Collegamento ipertestuale" xfId="738" builtinId="8" hidden="1"/>
    <cellStyle name="Collegamento ipertestuale" xfId="740" builtinId="8" hidden="1"/>
    <cellStyle name="Collegamento ipertestuale" xfId="742" builtinId="8" hidden="1"/>
    <cellStyle name="Collegamento ipertestuale" xfId="744" builtinId="8" hidden="1"/>
    <cellStyle name="Collegamento ipertestuale" xfId="746" builtinId="8" hidden="1"/>
    <cellStyle name="Collegamento ipertestuale" xfId="748" builtinId="8" hidden="1"/>
    <cellStyle name="Collegamento ipertestuale" xfId="750" builtinId="8" hidden="1"/>
    <cellStyle name="Collegamento ipertestuale" xfId="752" builtinId="8" hidden="1"/>
    <cellStyle name="Collegamento ipertestuale" xfId="754" builtinId="8" hidden="1"/>
    <cellStyle name="Collegamento ipertestuale" xfId="756" builtinId="8" hidden="1"/>
    <cellStyle name="Collegamento ipertestuale" xfId="758" builtinId="8" hidden="1"/>
    <cellStyle name="Collegamento ipertestuale" xfId="760" builtinId="8" hidden="1"/>
    <cellStyle name="Collegamento ipertestuale" xfId="762" builtinId="8" hidden="1"/>
    <cellStyle name="Collegamento ipertestuale" xfId="764" builtinId="8" hidden="1"/>
    <cellStyle name="Collegamento ipertestuale" xfId="766" builtinId="8" hidden="1"/>
    <cellStyle name="Collegamento ipertestuale" xfId="768" builtinId="8" hidden="1"/>
    <cellStyle name="Collegamento ipertestuale" xfId="770" builtinId="8" hidden="1"/>
    <cellStyle name="Collegamento ipertestuale" xfId="772" builtinId="8" hidden="1"/>
    <cellStyle name="Collegamento ipertestuale" xfId="774" builtinId="8" hidden="1"/>
    <cellStyle name="Collegamento ipertestuale" xfId="776" builtinId="8" hidden="1"/>
    <cellStyle name="Collegamento ipertestuale" xfId="778" builtinId="8" hidden="1"/>
    <cellStyle name="Collegamento ipertestuale" xfId="780" builtinId="8" hidden="1"/>
    <cellStyle name="Collegamento ipertestuale" xfId="782" builtinId="8" hidden="1"/>
    <cellStyle name="Collegamento ipertestuale" xfId="784" builtinId="8" hidden="1"/>
    <cellStyle name="Collegamento ipertestuale" xfId="786" builtinId="8" hidden="1"/>
    <cellStyle name="Collegamento ipertestuale" xfId="788" builtinId="8" hidden="1"/>
    <cellStyle name="Collegamento ipertestuale" xfId="790" builtinId="8" hidden="1"/>
    <cellStyle name="Collegamento ipertestuale" xfId="792" builtinId="8" hidden="1"/>
    <cellStyle name="Collegamento ipertestuale" xfId="794" builtinId="8" hidden="1"/>
    <cellStyle name="Collegamento ipertestuale" xfId="796" builtinId="8" hidden="1"/>
    <cellStyle name="Collegamento ipertestuale" xfId="798" builtinId="8" hidden="1"/>
    <cellStyle name="Collegamento ipertestuale" xfId="800" builtinId="8" hidden="1"/>
    <cellStyle name="Collegamento ipertestuale" xfId="802" builtinId="8" hidden="1"/>
    <cellStyle name="Collegamento ipertestuale" xfId="804" builtinId="8" hidden="1"/>
    <cellStyle name="Collegamento ipertestuale" xfId="806" builtinId="8" hidden="1"/>
    <cellStyle name="Collegamento ipertestuale" xfId="808" builtinId="8" hidden="1"/>
    <cellStyle name="Collegamento ipertestuale" xfId="810" builtinId="8" hidden="1"/>
    <cellStyle name="Collegamento ipertestuale" xfId="812" builtinId="8" hidden="1"/>
    <cellStyle name="Collegamento ipertestuale" xfId="814" builtinId="8" hidden="1"/>
    <cellStyle name="Collegamento ipertestuale" xfId="816" builtinId="8" hidden="1"/>
    <cellStyle name="Collegamento ipertestuale" xfId="818" builtinId="8" hidden="1"/>
    <cellStyle name="Collegamento ipertestuale" xfId="820" builtinId="8" hidden="1"/>
    <cellStyle name="Collegamento ipertestuale" xfId="822" builtinId="8" hidden="1"/>
    <cellStyle name="Collegamento ipertestuale" xfId="824" builtinId="8" hidden="1"/>
    <cellStyle name="Collegamento ipertestuale" xfId="826" builtinId="8" hidden="1"/>
    <cellStyle name="Collegamento ipertestuale" xfId="828" builtinId="8" hidden="1"/>
    <cellStyle name="Collegamento ipertestuale" xfId="830" builtinId="8" hidden="1"/>
    <cellStyle name="Collegamento ipertestuale" xfId="832" builtinId="8" hidden="1"/>
    <cellStyle name="Collegamento ipertestuale" xfId="834" builtinId="8" hidden="1"/>
    <cellStyle name="Collegamento ipertestuale" xfId="836" builtinId="8" hidden="1"/>
    <cellStyle name="Collegamento ipertestuale" xfId="838" builtinId="8" hidden="1"/>
    <cellStyle name="Collegamento ipertestuale" xfId="840" builtinId="8" hidden="1"/>
    <cellStyle name="Collegamento ipertestuale" xfId="842" builtinId="8" hidden="1"/>
    <cellStyle name="Collegamento ipertestuale" xfId="844" builtinId="8" hidden="1"/>
    <cellStyle name="Collegamento ipertestuale" xfId="846" builtinId="8" hidden="1"/>
    <cellStyle name="Collegamento ipertestuale" xfId="848" builtinId="8" hidden="1"/>
    <cellStyle name="Collegamento ipertestuale" xfId="850" builtinId="8" hidden="1"/>
    <cellStyle name="Collegamento ipertestuale" xfId="852" builtinId="8" hidden="1"/>
    <cellStyle name="Collegamento ipertestuale" xfId="854" builtinId="8" hidden="1"/>
    <cellStyle name="Collegamento ipertestuale" xfId="856" builtinId="8" hidden="1"/>
    <cellStyle name="Collegamento ipertestuale" xfId="858" builtinId="8" hidden="1"/>
    <cellStyle name="Collegamento ipertestuale" xfId="860" builtinId="8" hidden="1"/>
    <cellStyle name="Collegamento ipertestuale" xfId="862" builtinId="8" hidden="1"/>
    <cellStyle name="Collegamento ipertestuale" xfId="864" builtinId="8" hidden="1"/>
    <cellStyle name="Collegamento ipertestuale" xfId="866" builtinId="8" hidden="1"/>
    <cellStyle name="Collegamento ipertestuale" xfId="868" builtinId="8" hidden="1"/>
    <cellStyle name="Collegamento ipertestuale" xfId="870" builtinId="8" hidden="1"/>
    <cellStyle name="Collegamento ipertestuale" xfId="872" builtinId="8" hidden="1"/>
    <cellStyle name="Collegamento ipertestuale" xfId="874" builtinId="8" hidden="1"/>
    <cellStyle name="Collegamento ipertestuale" xfId="876" builtinId="8" hidden="1"/>
    <cellStyle name="Collegamento ipertestuale" xfId="878" builtinId="8" hidden="1"/>
    <cellStyle name="Collegamento ipertestuale" xfId="880" builtinId="8" hidden="1"/>
    <cellStyle name="Collegamento ipertestuale" xfId="882" builtinId="8" hidden="1"/>
    <cellStyle name="Collegamento ipertestuale" xfId="884" builtinId="8" hidden="1"/>
    <cellStyle name="Collegamento ipertestuale" xfId="886" builtinId="8" hidden="1"/>
    <cellStyle name="Collegamento ipertestuale" xfId="888" builtinId="8" hidden="1"/>
    <cellStyle name="Collegamento ipertestuale" xfId="890" builtinId="8" hidden="1"/>
    <cellStyle name="Collegamento ipertestuale" xfId="892" builtinId="8" hidden="1"/>
    <cellStyle name="Collegamento ipertestuale" xfId="894" builtinId="8" hidden="1"/>
    <cellStyle name="Collegamento ipertestuale" xfId="896" builtinId="8" hidden="1"/>
    <cellStyle name="Collegamento ipertestuale" xfId="898" builtinId="8" hidden="1"/>
    <cellStyle name="Collegamento ipertestuale" xfId="900" builtinId="8" hidden="1"/>
    <cellStyle name="Collegamento ipertestuale" xfId="902" builtinId="8" hidden="1"/>
    <cellStyle name="Collegamento ipertestuale" xfId="904" builtinId="8" hidden="1"/>
    <cellStyle name="Collegamento ipertestuale" xfId="906" builtinId="8" hidden="1"/>
    <cellStyle name="Collegamento ipertestuale" xfId="908" builtinId="8" hidden="1"/>
    <cellStyle name="Collegamento ipertestuale" xfId="910" builtinId="8" hidden="1"/>
    <cellStyle name="Collegamento ipertestuale" xfId="912" builtinId="8" hidden="1"/>
    <cellStyle name="Collegamento ipertestuale" xfId="914" builtinId="8" hidden="1"/>
    <cellStyle name="Collegamento ipertestuale" xfId="916" builtinId="8" hidden="1"/>
    <cellStyle name="Collegamento ipertestuale" xfId="918" builtinId="8"/>
    <cellStyle name="Collegamento visitato" xfId="3" builtinId="9" hidden="1"/>
    <cellStyle name="Collegamento visitato" xfId="5" builtinId="9" hidden="1"/>
    <cellStyle name="Collegamento visitato" xfId="7" builtinId="9" hidden="1"/>
    <cellStyle name="Collegamento visitato" xfId="9" builtinId="9" hidden="1"/>
    <cellStyle name="Collegamento visitato" xfId="11" builtinId="9" hidden="1"/>
    <cellStyle name="Collegamento visitato" xfId="13" builtinId="9" hidden="1"/>
    <cellStyle name="Collegamento visitato" xfId="15" builtinId="9" hidden="1"/>
    <cellStyle name="Collegamento visitato" xfId="17" builtinId="9" hidden="1"/>
    <cellStyle name="Collegamento visitato" xfId="19" builtinId="9" hidden="1"/>
    <cellStyle name="Collegamento visitato" xfId="21" builtinId="9" hidden="1"/>
    <cellStyle name="Collegamento visitato" xfId="23" builtinId="9" hidden="1"/>
    <cellStyle name="Collegamento visitato" xfId="25" builtinId="9" hidden="1"/>
    <cellStyle name="Collegamento visitato" xfId="27" builtinId="9" hidden="1"/>
    <cellStyle name="Collegamento visitato" xfId="29" builtinId="9" hidden="1"/>
    <cellStyle name="Collegamento visitato" xfId="31" builtinId="9" hidden="1"/>
    <cellStyle name="Collegamento visitato" xfId="33" builtinId="9" hidden="1"/>
    <cellStyle name="Collegamento visitato" xfId="35" builtinId="9" hidden="1"/>
    <cellStyle name="Collegamento visitato" xfId="37" builtinId="9" hidden="1"/>
    <cellStyle name="Collegamento visitato" xfId="39" builtinId="9" hidden="1"/>
    <cellStyle name="Collegamento visitato" xfId="41" builtinId="9" hidden="1"/>
    <cellStyle name="Collegamento visitato" xfId="43" builtinId="9" hidden="1"/>
    <cellStyle name="Collegamento visitato" xfId="45" builtinId="9" hidden="1"/>
    <cellStyle name="Collegamento visitato" xfId="47" builtinId="9" hidden="1"/>
    <cellStyle name="Collegamento visitato" xfId="49" builtinId="9" hidden="1"/>
    <cellStyle name="Collegamento visitato" xfId="51" builtinId="9" hidden="1"/>
    <cellStyle name="Collegamento visitato" xfId="53" builtinId="9" hidden="1"/>
    <cellStyle name="Collegamento visitato" xfId="55" builtinId="9" hidden="1"/>
    <cellStyle name="Collegamento visitato" xfId="57" builtinId="9" hidden="1"/>
    <cellStyle name="Collegamento visitato" xfId="59" builtinId="9" hidden="1"/>
    <cellStyle name="Collegamento visitato" xfId="61" builtinId="9" hidden="1"/>
    <cellStyle name="Collegamento visitato" xfId="63" builtinId="9" hidden="1"/>
    <cellStyle name="Collegamento visitato" xfId="65" builtinId="9" hidden="1"/>
    <cellStyle name="Collegamento visitato" xfId="67" builtinId="9" hidden="1"/>
    <cellStyle name="Collegamento visitato" xfId="69" builtinId="9" hidden="1"/>
    <cellStyle name="Collegamento visitato" xfId="71" builtinId="9" hidden="1"/>
    <cellStyle name="Collegamento visitato" xfId="73" builtinId="9" hidden="1"/>
    <cellStyle name="Collegamento visitato" xfId="75" builtinId="9" hidden="1"/>
    <cellStyle name="Collegamento visitato" xfId="77" builtinId="9" hidden="1"/>
    <cellStyle name="Collegamento visitato" xfId="79" builtinId="9" hidden="1"/>
    <cellStyle name="Collegamento visitato" xfId="81" builtinId="9" hidden="1"/>
    <cellStyle name="Collegamento visitato" xfId="83" builtinId="9" hidden="1"/>
    <cellStyle name="Collegamento visitato" xfId="85" builtinId="9" hidden="1"/>
    <cellStyle name="Collegamento visitato" xfId="87" builtinId="9" hidden="1"/>
    <cellStyle name="Collegamento visitato" xfId="89" builtinId="9" hidden="1"/>
    <cellStyle name="Collegamento visitato" xfId="91" builtinId="9" hidden="1"/>
    <cellStyle name="Collegamento visitato" xfId="93" builtinId="9" hidden="1"/>
    <cellStyle name="Collegamento visitato" xfId="95" builtinId="9" hidden="1"/>
    <cellStyle name="Collegamento visitato" xfId="97" builtinId="9" hidden="1"/>
    <cellStyle name="Collegamento visitato" xfId="99" builtinId="9" hidden="1"/>
    <cellStyle name="Collegamento visitato" xfId="101" builtinId="9" hidden="1"/>
    <cellStyle name="Collegamento visitato" xfId="103" builtinId="9" hidden="1"/>
    <cellStyle name="Collegamento visitato" xfId="105" builtinId="9" hidden="1"/>
    <cellStyle name="Collegamento visitato" xfId="107" builtinId="9" hidden="1"/>
    <cellStyle name="Collegamento visitato" xfId="109" builtinId="9" hidden="1"/>
    <cellStyle name="Collegamento visitato" xfId="111" builtinId="9" hidden="1"/>
    <cellStyle name="Collegamento visitato" xfId="113" builtinId="9" hidden="1"/>
    <cellStyle name="Collegamento visitato" xfId="115" builtinId="9" hidden="1"/>
    <cellStyle name="Collegamento visitato" xfId="117" builtinId="9" hidden="1"/>
    <cellStyle name="Collegamento visitato" xfId="119" builtinId="9" hidden="1"/>
    <cellStyle name="Collegamento visitato" xfId="121" builtinId="9" hidden="1"/>
    <cellStyle name="Collegamento visitato" xfId="123" builtinId="9" hidden="1"/>
    <cellStyle name="Collegamento visitato" xfId="125" builtinId="9" hidden="1"/>
    <cellStyle name="Collegamento visitato" xfId="127" builtinId="9" hidden="1"/>
    <cellStyle name="Collegamento visitato" xfId="129" builtinId="9" hidden="1"/>
    <cellStyle name="Collegamento visitato" xfId="131" builtinId="9" hidden="1"/>
    <cellStyle name="Collegamento visitato" xfId="133" builtinId="9" hidden="1"/>
    <cellStyle name="Collegamento visitato" xfId="135" builtinId="9" hidden="1"/>
    <cellStyle name="Collegamento visitato" xfId="137" builtinId="9" hidden="1"/>
    <cellStyle name="Collegamento visitato" xfId="139" builtinId="9" hidden="1"/>
    <cellStyle name="Collegamento visitato" xfId="141" builtinId="9" hidden="1"/>
    <cellStyle name="Collegamento visitato" xfId="143" builtinId="9" hidden="1"/>
    <cellStyle name="Collegamento visitato" xfId="145" builtinId="9" hidden="1"/>
    <cellStyle name="Collegamento visitato" xfId="147" builtinId="9" hidden="1"/>
    <cellStyle name="Collegamento visitato" xfId="149" builtinId="9" hidden="1"/>
    <cellStyle name="Collegamento visitato" xfId="151" builtinId="9" hidden="1"/>
    <cellStyle name="Collegamento visitato" xfId="153" builtinId="9" hidden="1"/>
    <cellStyle name="Collegamento visitato" xfId="155" builtinId="9" hidden="1"/>
    <cellStyle name="Collegamento visitato" xfId="157" builtinId="9" hidden="1"/>
    <cellStyle name="Collegamento visitato" xfId="159" builtinId="9" hidden="1"/>
    <cellStyle name="Collegamento visitato" xfId="161" builtinId="9" hidden="1"/>
    <cellStyle name="Collegamento visitato" xfId="163" builtinId="9" hidden="1"/>
    <cellStyle name="Collegamento visitato" xfId="165" builtinId="9" hidden="1"/>
    <cellStyle name="Collegamento visitato" xfId="167" builtinId="9" hidden="1"/>
    <cellStyle name="Collegamento visitato" xfId="169" builtinId="9" hidden="1"/>
    <cellStyle name="Collegamento visitato" xfId="171" builtinId="9" hidden="1"/>
    <cellStyle name="Collegamento visitato" xfId="173" builtinId="9" hidden="1"/>
    <cellStyle name="Collegamento visitato" xfId="175" builtinId="9" hidden="1"/>
    <cellStyle name="Collegamento visitato" xfId="177" builtinId="9" hidden="1"/>
    <cellStyle name="Collegamento visitato" xfId="179" builtinId="9" hidden="1"/>
    <cellStyle name="Collegamento visitato" xfId="181" builtinId="9" hidden="1"/>
    <cellStyle name="Collegamento visitato" xfId="183" builtinId="9" hidden="1"/>
    <cellStyle name="Collegamento visitato" xfId="185" builtinId="9" hidden="1"/>
    <cellStyle name="Collegamento visitato" xfId="187" builtinId="9" hidden="1"/>
    <cellStyle name="Collegamento visitato" xfId="189" builtinId="9" hidden="1"/>
    <cellStyle name="Collegamento visitato" xfId="191" builtinId="9" hidden="1"/>
    <cellStyle name="Collegamento visitato" xfId="193" builtinId="9" hidden="1"/>
    <cellStyle name="Collegamento visitato" xfId="195" builtinId="9" hidden="1"/>
    <cellStyle name="Collegamento visitato" xfId="197" builtinId="9" hidden="1"/>
    <cellStyle name="Collegamento visitato" xfId="199" builtinId="9" hidden="1"/>
    <cellStyle name="Collegamento visitato" xfId="201" builtinId="9" hidden="1"/>
    <cellStyle name="Collegamento visitato" xfId="203" builtinId="9" hidden="1"/>
    <cellStyle name="Collegamento visitato" xfId="205" builtinId="9" hidden="1"/>
    <cellStyle name="Collegamento visitato" xfId="207" builtinId="9" hidden="1"/>
    <cellStyle name="Collegamento visitato" xfId="209" builtinId="9" hidden="1"/>
    <cellStyle name="Collegamento visitato" xfId="211" builtinId="9" hidden="1"/>
    <cellStyle name="Collegamento visitato" xfId="213" builtinId="9" hidden="1"/>
    <cellStyle name="Collegamento visitato" xfId="215" builtinId="9" hidden="1"/>
    <cellStyle name="Collegamento visitato" xfId="217" builtinId="9" hidden="1"/>
    <cellStyle name="Collegamento visitato" xfId="219" builtinId="9" hidden="1"/>
    <cellStyle name="Collegamento visitato" xfId="221" builtinId="9" hidden="1"/>
    <cellStyle name="Collegamento visitato" xfId="223" builtinId="9" hidden="1"/>
    <cellStyle name="Collegamento visitato" xfId="225" builtinId="9" hidden="1"/>
    <cellStyle name="Collegamento visitato" xfId="227" builtinId="9" hidden="1"/>
    <cellStyle name="Collegamento visitato" xfId="229" builtinId="9" hidden="1"/>
    <cellStyle name="Collegamento visitato" xfId="231" builtinId="9" hidden="1"/>
    <cellStyle name="Collegamento visitato" xfId="233" builtinId="9" hidden="1"/>
    <cellStyle name="Collegamento visitato" xfId="235" builtinId="9" hidden="1"/>
    <cellStyle name="Collegamento visitato" xfId="237" builtinId="9" hidden="1"/>
    <cellStyle name="Collegamento visitato" xfId="239" builtinId="9" hidden="1"/>
    <cellStyle name="Collegamento visitato" xfId="241" builtinId="9" hidden="1"/>
    <cellStyle name="Collegamento visitato" xfId="243" builtinId="9" hidden="1"/>
    <cellStyle name="Collegamento visitato" xfId="245" builtinId="9" hidden="1"/>
    <cellStyle name="Collegamento visitato" xfId="247" builtinId="9" hidden="1"/>
    <cellStyle name="Collegamento visitato" xfId="249" builtinId="9" hidden="1"/>
    <cellStyle name="Collegamento visitato" xfId="251" builtinId="9" hidden="1"/>
    <cellStyle name="Collegamento visitato" xfId="253" builtinId="9" hidden="1"/>
    <cellStyle name="Collegamento visitato" xfId="255" builtinId="9" hidden="1"/>
    <cellStyle name="Collegamento visitato" xfId="257" builtinId="9" hidden="1"/>
    <cellStyle name="Collegamento visitato" xfId="259" builtinId="9" hidden="1"/>
    <cellStyle name="Collegamento visitato" xfId="261" builtinId="9" hidden="1"/>
    <cellStyle name="Collegamento visitato" xfId="263" builtinId="9" hidden="1"/>
    <cellStyle name="Collegamento visitato" xfId="265" builtinId="9" hidden="1"/>
    <cellStyle name="Collegamento visitato" xfId="267" builtinId="9" hidden="1"/>
    <cellStyle name="Collegamento visitato" xfId="269" builtinId="9" hidden="1"/>
    <cellStyle name="Collegamento visitato" xfId="271" builtinId="9" hidden="1"/>
    <cellStyle name="Collegamento visitato" xfId="273" builtinId="9" hidden="1"/>
    <cellStyle name="Collegamento visitato" xfId="275" builtinId="9" hidden="1"/>
    <cellStyle name="Collegamento visitato" xfId="277" builtinId="9" hidden="1"/>
    <cellStyle name="Collegamento visitato" xfId="279" builtinId="9" hidden="1"/>
    <cellStyle name="Collegamento visitato" xfId="281" builtinId="9" hidden="1"/>
    <cellStyle name="Collegamento visitato" xfId="283" builtinId="9" hidden="1"/>
    <cellStyle name="Collegamento visitato" xfId="285" builtinId="9" hidden="1"/>
    <cellStyle name="Collegamento visitato" xfId="287" builtinId="9" hidden="1"/>
    <cellStyle name="Collegamento visitato" xfId="289" builtinId="9" hidden="1"/>
    <cellStyle name="Collegamento visitato" xfId="291" builtinId="9" hidden="1"/>
    <cellStyle name="Collegamento visitato" xfId="293" builtinId="9" hidden="1"/>
    <cellStyle name="Collegamento visitato" xfId="295" builtinId="9" hidden="1"/>
    <cellStyle name="Collegamento visitato" xfId="297" builtinId="9" hidden="1"/>
    <cellStyle name="Collegamento visitato" xfId="299" builtinId="9" hidden="1"/>
    <cellStyle name="Collegamento visitato" xfId="301" builtinId="9" hidden="1"/>
    <cellStyle name="Collegamento visitato" xfId="303" builtinId="9" hidden="1"/>
    <cellStyle name="Collegamento visitato" xfId="305" builtinId="9" hidden="1"/>
    <cellStyle name="Collegamento visitato" xfId="307" builtinId="9" hidden="1"/>
    <cellStyle name="Collegamento visitato" xfId="309" builtinId="9" hidden="1"/>
    <cellStyle name="Collegamento visitato" xfId="311" builtinId="9" hidden="1"/>
    <cellStyle name="Collegamento visitato" xfId="313" builtinId="9" hidden="1"/>
    <cellStyle name="Collegamento visitato" xfId="315" builtinId="9" hidden="1"/>
    <cellStyle name="Collegamento visitato" xfId="317" builtinId="9" hidden="1"/>
    <cellStyle name="Collegamento visitato" xfId="319" builtinId="9" hidden="1"/>
    <cellStyle name="Collegamento visitato" xfId="321" builtinId="9" hidden="1"/>
    <cellStyle name="Collegamento visitato" xfId="323" builtinId="9" hidden="1"/>
    <cellStyle name="Collegamento visitato" xfId="325" builtinId="9" hidden="1"/>
    <cellStyle name="Collegamento visitato" xfId="327" builtinId="9" hidden="1"/>
    <cellStyle name="Collegamento visitato" xfId="329" builtinId="9" hidden="1"/>
    <cellStyle name="Collegamento visitato" xfId="331" builtinId="9" hidden="1"/>
    <cellStyle name="Collegamento visitato" xfId="333" builtinId="9" hidden="1"/>
    <cellStyle name="Collegamento visitato" xfId="335" builtinId="9" hidden="1"/>
    <cellStyle name="Collegamento visitato" xfId="337" builtinId="9" hidden="1"/>
    <cellStyle name="Collegamento visitato" xfId="339" builtinId="9" hidden="1"/>
    <cellStyle name="Collegamento visitato" xfId="341" builtinId="9" hidden="1"/>
    <cellStyle name="Collegamento visitato" xfId="343" builtinId="9" hidden="1"/>
    <cellStyle name="Collegamento visitato" xfId="345" builtinId="9" hidden="1"/>
    <cellStyle name="Collegamento visitato" xfId="347" builtinId="9" hidden="1"/>
    <cellStyle name="Collegamento visitato" xfId="349" builtinId="9" hidden="1"/>
    <cellStyle name="Collegamento visitato" xfId="351" builtinId="9" hidden="1"/>
    <cellStyle name="Collegamento visitato" xfId="353" builtinId="9" hidden="1"/>
    <cellStyle name="Collegamento visitato" xfId="355" builtinId="9" hidden="1"/>
    <cellStyle name="Collegamento visitato" xfId="357" builtinId="9" hidden="1"/>
    <cellStyle name="Collegamento visitato" xfId="359" builtinId="9" hidden="1"/>
    <cellStyle name="Collegamento visitato" xfId="361" builtinId="9" hidden="1"/>
    <cellStyle name="Collegamento visitato" xfId="363" builtinId="9" hidden="1"/>
    <cellStyle name="Collegamento visitato" xfId="365" builtinId="9" hidden="1"/>
    <cellStyle name="Collegamento visitato" xfId="367" builtinId="9" hidden="1"/>
    <cellStyle name="Collegamento visitato" xfId="369" builtinId="9" hidden="1"/>
    <cellStyle name="Collegamento visitato" xfId="371" builtinId="9" hidden="1"/>
    <cellStyle name="Collegamento visitato" xfId="373" builtinId="9" hidden="1"/>
    <cellStyle name="Collegamento visitato" xfId="375" builtinId="9" hidden="1"/>
    <cellStyle name="Collegamento visitato" xfId="377" builtinId="9" hidden="1"/>
    <cellStyle name="Collegamento visitato" xfId="379" builtinId="9" hidden="1"/>
    <cellStyle name="Collegamento visitato" xfId="381" builtinId="9" hidden="1"/>
    <cellStyle name="Collegamento visitato" xfId="383" builtinId="9" hidden="1"/>
    <cellStyle name="Collegamento visitato" xfId="385" builtinId="9" hidden="1"/>
    <cellStyle name="Collegamento visitato" xfId="387" builtinId="9" hidden="1"/>
    <cellStyle name="Collegamento visitato" xfId="389" builtinId="9" hidden="1"/>
    <cellStyle name="Collegamento visitato" xfId="391" builtinId="9" hidden="1"/>
    <cellStyle name="Collegamento visitato" xfId="393" builtinId="9" hidden="1"/>
    <cellStyle name="Collegamento visitato" xfId="395" builtinId="9" hidden="1"/>
    <cellStyle name="Collegamento visitato" xfId="397" builtinId="9" hidden="1"/>
    <cellStyle name="Collegamento visitato" xfId="399" builtinId="9" hidden="1"/>
    <cellStyle name="Collegamento visitato" xfId="401" builtinId="9" hidden="1"/>
    <cellStyle name="Collegamento visitato" xfId="403" builtinId="9" hidden="1"/>
    <cellStyle name="Collegamento visitato" xfId="405" builtinId="9" hidden="1"/>
    <cellStyle name="Collegamento visitato" xfId="407" builtinId="9" hidden="1"/>
    <cellStyle name="Collegamento visitato" xfId="409" builtinId="9" hidden="1"/>
    <cellStyle name="Collegamento visitato" xfId="411" builtinId="9" hidden="1"/>
    <cellStyle name="Collegamento visitato" xfId="413" builtinId="9" hidden="1"/>
    <cellStyle name="Collegamento visitato" xfId="415" builtinId="9" hidden="1"/>
    <cellStyle name="Collegamento visitato" xfId="417" builtinId="9" hidden="1"/>
    <cellStyle name="Collegamento visitato" xfId="419" builtinId="9" hidden="1"/>
    <cellStyle name="Collegamento visitato" xfId="421" builtinId="9" hidden="1"/>
    <cellStyle name="Collegamento visitato" xfId="423" builtinId="9" hidden="1"/>
    <cellStyle name="Collegamento visitato" xfId="425" builtinId="9" hidden="1"/>
    <cellStyle name="Collegamento visitato" xfId="427" builtinId="9" hidden="1"/>
    <cellStyle name="Collegamento visitato" xfId="429" builtinId="9" hidden="1"/>
    <cellStyle name="Collegamento visitato" xfId="431" builtinId="9" hidden="1"/>
    <cellStyle name="Collegamento visitato" xfId="433" builtinId="9" hidden="1"/>
    <cellStyle name="Collegamento visitato" xfId="435" builtinId="9" hidden="1"/>
    <cellStyle name="Collegamento visitato" xfId="437" builtinId="9" hidden="1"/>
    <cellStyle name="Collegamento visitato" xfId="439" builtinId="9" hidden="1"/>
    <cellStyle name="Collegamento visitato" xfId="441" builtinId="9" hidden="1"/>
    <cellStyle name="Collegamento visitato" xfId="443" builtinId="9" hidden="1"/>
    <cellStyle name="Collegamento visitato" xfId="445" builtinId="9" hidden="1"/>
    <cellStyle name="Collegamento visitato" xfId="447" builtinId="9" hidden="1"/>
    <cellStyle name="Collegamento visitato" xfId="449" builtinId="9" hidden="1"/>
    <cellStyle name="Collegamento visitato" xfId="451" builtinId="9" hidden="1"/>
    <cellStyle name="Collegamento visitato" xfId="453" builtinId="9" hidden="1"/>
    <cellStyle name="Collegamento visitato" xfId="455" builtinId="9" hidden="1"/>
    <cellStyle name="Collegamento visitato" xfId="457" builtinId="9" hidden="1"/>
    <cellStyle name="Collegamento visitato" xfId="459" builtinId="9" hidden="1"/>
    <cellStyle name="Collegamento visitato" xfId="461" builtinId="9" hidden="1"/>
    <cellStyle name="Collegamento visitato" xfId="463" builtinId="9" hidden="1"/>
    <cellStyle name="Collegamento visitato" xfId="465" builtinId="9" hidden="1"/>
    <cellStyle name="Collegamento visitato" xfId="467" builtinId="9" hidden="1"/>
    <cellStyle name="Collegamento visitato" xfId="469" builtinId="9" hidden="1"/>
    <cellStyle name="Collegamento visitato" xfId="471" builtinId="9" hidden="1"/>
    <cellStyle name="Collegamento visitato" xfId="473" builtinId="9" hidden="1"/>
    <cellStyle name="Collegamento visitato" xfId="475" builtinId="9" hidden="1"/>
    <cellStyle name="Collegamento visitato" xfId="477" builtinId="9" hidden="1"/>
    <cellStyle name="Collegamento visitato" xfId="479" builtinId="9" hidden="1"/>
    <cellStyle name="Collegamento visitato" xfId="481" builtinId="9" hidden="1"/>
    <cellStyle name="Collegamento visitato" xfId="483" builtinId="9" hidden="1"/>
    <cellStyle name="Collegamento visitato" xfId="485" builtinId="9" hidden="1"/>
    <cellStyle name="Collegamento visitato" xfId="487" builtinId="9" hidden="1"/>
    <cellStyle name="Collegamento visitato" xfId="489" builtinId="9" hidden="1"/>
    <cellStyle name="Collegamento visitato" xfId="491" builtinId="9" hidden="1"/>
    <cellStyle name="Collegamento visitato" xfId="493" builtinId="9" hidden="1"/>
    <cellStyle name="Collegamento visitato" xfId="495" builtinId="9" hidden="1"/>
    <cellStyle name="Collegamento visitato" xfId="497" builtinId="9" hidden="1"/>
    <cellStyle name="Collegamento visitato" xfId="499" builtinId="9" hidden="1"/>
    <cellStyle name="Collegamento visitato" xfId="501" builtinId="9" hidden="1"/>
    <cellStyle name="Collegamento visitato" xfId="503" builtinId="9" hidden="1"/>
    <cellStyle name="Collegamento visitato" xfId="505" builtinId="9" hidden="1"/>
    <cellStyle name="Collegamento visitato" xfId="507" builtinId="9" hidden="1"/>
    <cellStyle name="Collegamento visitato" xfId="509" builtinId="9" hidden="1"/>
    <cellStyle name="Collegamento visitato" xfId="511" builtinId="9" hidden="1"/>
    <cellStyle name="Collegamento visitato" xfId="513" builtinId="9" hidden="1"/>
    <cellStyle name="Collegamento visitato" xfId="515" builtinId="9" hidden="1"/>
    <cellStyle name="Collegamento visitato" xfId="517" builtinId="9" hidden="1"/>
    <cellStyle name="Collegamento visitato" xfId="519" builtinId="9" hidden="1"/>
    <cellStyle name="Collegamento visitato" xfId="521" builtinId="9" hidden="1"/>
    <cellStyle name="Collegamento visitato" xfId="523" builtinId="9" hidden="1"/>
    <cellStyle name="Collegamento visitato" xfId="525" builtinId="9" hidden="1"/>
    <cellStyle name="Collegamento visitato" xfId="527" builtinId="9" hidden="1"/>
    <cellStyle name="Collegamento visitato" xfId="529" builtinId="9" hidden="1"/>
    <cellStyle name="Collegamento visitato" xfId="531" builtinId="9" hidden="1"/>
    <cellStyle name="Collegamento visitato" xfId="533" builtinId="9" hidden="1"/>
    <cellStyle name="Collegamento visitato" xfId="535" builtinId="9" hidden="1"/>
    <cellStyle name="Collegamento visitato" xfId="537" builtinId="9" hidden="1"/>
    <cellStyle name="Collegamento visitato" xfId="539" builtinId="9" hidden="1"/>
    <cellStyle name="Collegamento visitato" xfId="541" builtinId="9" hidden="1"/>
    <cellStyle name="Collegamento visitato" xfId="543" builtinId="9" hidden="1"/>
    <cellStyle name="Collegamento visitato" xfId="545" builtinId="9" hidden="1"/>
    <cellStyle name="Collegamento visitato" xfId="547" builtinId="9" hidden="1"/>
    <cellStyle name="Collegamento visitato" xfId="549" builtinId="9" hidden="1"/>
    <cellStyle name="Collegamento visitato" xfId="551" builtinId="9" hidden="1"/>
    <cellStyle name="Collegamento visitato" xfId="553" builtinId="9" hidden="1"/>
    <cellStyle name="Collegamento visitato" xfId="555" builtinId="9" hidden="1"/>
    <cellStyle name="Collegamento visitato" xfId="557" builtinId="9" hidden="1"/>
    <cellStyle name="Collegamento visitato" xfId="559" builtinId="9" hidden="1"/>
    <cellStyle name="Collegamento visitato" xfId="561" builtinId="9" hidden="1"/>
    <cellStyle name="Collegamento visitato" xfId="563" builtinId="9" hidden="1"/>
    <cellStyle name="Collegamento visitato" xfId="565" builtinId="9" hidden="1"/>
    <cellStyle name="Collegamento visitato" xfId="567" builtinId="9" hidden="1"/>
    <cellStyle name="Collegamento visitato" xfId="569" builtinId="9" hidden="1"/>
    <cellStyle name="Collegamento visitato" xfId="571" builtinId="9" hidden="1"/>
    <cellStyle name="Collegamento visitato" xfId="573" builtinId="9" hidden="1"/>
    <cellStyle name="Collegamento visitato" xfId="575" builtinId="9" hidden="1"/>
    <cellStyle name="Collegamento visitato" xfId="577" builtinId="9" hidden="1"/>
    <cellStyle name="Collegamento visitato" xfId="579" builtinId="9" hidden="1"/>
    <cellStyle name="Collegamento visitato" xfId="581" builtinId="9" hidden="1"/>
    <cellStyle name="Collegamento visitato" xfId="583" builtinId="9" hidden="1"/>
    <cellStyle name="Collegamento visitato" xfId="585" builtinId="9" hidden="1"/>
    <cellStyle name="Collegamento visitato" xfId="587" builtinId="9" hidden="1"/>
    <cellStyle name="Collegamento visitato" xfId="589" builtinId="9" hidden="1"/>
    <cellStyle name="Collegamento visitato" xfId="591" builtinId="9" hidden="1"/>
    <cellStyle name="Collegamento visitato" xfId="593" builtinId="9" hidden="1"/>
    <cellStyle name="Collegamento visitato" xfId="595" builtinId="9" hidden="1"/>
    <cellStyle name="Collegamento visitato" xfId="597" builtinId="9" hidden="1"/>
    <cellStyle name="Collegamento visitato" xfId="599" builtinId="9" hidden="1"/>
    <cellStyle name="Collegamento visitato" xfId="601" builtinId="9" hidden="1"/>
    <cellStyle name="Collegamento visitato" xfId="603" builtinId="9" hidden="1"/>
    <cellStyle name="Collegamento visitato" xfId="605" builtinId="9" hidden="1"/>
    <cellStyle name="Collegamento visitato" xfId="607" builtinId="9" hidden="1"/>
    <cellStyle name="Collegamento visitato" xfId="609" builtinId="9" hidden="1"/>
    <cellStyle name="Collegamento visitato" xfId="611" builtinId="9" hidden="1"/>
    <cellStyle name="Collegamento visitato" xfId="613" builtinId="9" hidden="1"/>
    <cellStyle name="Collegamento visitato" xfId="615" builtinId="9" hidden="1"/>
    <cellStyle name="Collegamento visitato" xfId="617" builtinId="9" hidden="1"/>
    <cellStyle name="Collegamento visitato" xfId="619" builtinId="9" hidden="1"/>
    <cellStyle name="Collegamento visitato" xfId="621" builtinId="9" hidden="1"/>
    <cellStyle name="Collegamento visitato" xfId="623" builtinId="9" hidden="1"/>
    <cellStyle name="Collegamento visitato" xfId="625" builtinId="9" hidden="1"/>
    <cellStyle name="Collegamento visitato" xfId="627" builtinId="9" hidden="1"/>
    <cellStyle name="Collegamento visitato" xfId="629" builtinId="9" hidden="1"/>
    <cellStyle name="Collegamento visitato" xfId="631" builtinId="9" hidden="1"/>
    <cellStyle name="Collegamento visitato" xfId="633" builtinId="9" hidden="1"/>
    <cellStyle name="Collegamento visitato" xfId="635" builtinId="9" hidden="1"/>
    <cellStyle name="Collegamento visitato" xfId="637" builtinId="9" hidden="1"/>
    <cellStyle name="Collegamento visitato" xfId="639" builtinId="9" hidden="1"/>
    <cellStyle name="Collegamento visitato" xfId="641" builtinId="9" hidden="1"/>
    <cellStyle name="Collegamento visitato" xfId="643" builtinId="9" hidden="1"/>
    <cellStyle name="Collegamento visitato" xfId="645" builtinId="9" hidden="1"/>
    <cellStyle name="Collegamento visitato" xfId="647" builtinId="9" hidden="1"/>
    <cellStyle name="Collegamento visitato" xfId="649" builtinId="9" hidden="1"/>
    <cellStyle name="Collegamento visitato" xfId="651" builtinId="9" hidden="1"/>
    <cellStyle name="Collegamento visitato" xfId="653" builtinId="9" hidden="1"/>
    <cellStyle name="Collegamento visitato" xfId="655" builtinId="9" hidden="1"/>
    <cellStyle name="Collegamento visitato" xfId="657" builtinId="9" hidden="1"/>
    <cellStyle name="Collegamento visitato" xfId="659" builtinId="9" hidden="1"/>
    <cellStyle name="Collegamento visitato" xfId="661" builtinId="9" hidden="1"/>
    <cellStyle name="Collegamento visitato" xfId="663" builtinId="9" hidden="1"/>
    <cellStyle name="Collegamento visitato" xfId="665" builtinId="9" hidden="1"/>
    <cellStyle name="Collegamento visitato" xfId="667" builtinId="9" hidden="1"/>
    <cellStyle name="Collegamento visitato" xfId="669" builtinId="9" hidden="1"/>
    <cellStyle name="Collegamento visitato" xfId="671" builtinId="9" hidden="1"/>
    <cellStyle name="Collegamento visitato" xfId="673" builtinId="9" hidden="1"/>
    <cellStyle name="Collegamento visitato" xfId="675" builtinId="9" hidden="1"/>
    <cellStyle name="Collegamento visitato" xfId="677" builtinId="9" hidden="1"/>
    <cellStyle name="Collegamento visitato" xfId="679" builtinId="9" hidden="1"/>
    <cellStyle name="Collegamento visitato" xfId="681" builtinId="9" hidden="1"/>
    <cellStyle name="Collegamento visitato" xfId="683" builtinId="9" hidden="1"/>
    <cellStyle name="Collegamento visitato" xfId="685" builtinId="9" hidden="1"/>
    <cellStyle name="Collegamento visitato" xfId="687" builtinId="9" hidden="1"/>
    <cellStyle name="Collegamento visitato" xfId="689" builtinId="9" hidden="1"/>
    <cellStyle name="Collegamento visitato" xfId="691" builtinId="9" hidden="1"/>
    <cellStyle name="Collegamento visitato" xfId="693" builtinId="9" hidden="1"/>
    <cellStyle name="Collegamento visitato" xfId="695" builtinId="9" hidden="1"/>
    <cellStyle name="Collegamento visitato" xfId="697" builtinId="9" hidden="1"/>
    <cellStyle name="Collegamento visitato" xfId="699" builtinId="9" hidden="1"/>
    <cellStyle name="Collegamento visitato" xfId="701" builtinId="9" hidden="1"/>
    <cellStyle name="Collegamento visitato" xfId="703" builtinId="9" hidden="1"/>
    <cellStyle name="Collegamento visitato" xfId="705" builtinId="9" hidden="1"/>
    <cellStyle name="Collegamento visitato" xfId="707" builtinId="9" hidden="1"/>
    <cellStyle name="Collegamento visitato" xfId="709" builtinId="9" hidden="1"/>
    <cellStyle name="Collegamento visitato" xfId="711" builtinId="9" hidden="1"/>
    <cellStyle name="Collegamento visitato" xfId="713" builtinId="9" hidden="1"/>
    <cellStyle name="Collegamento visitato" xfId="715" builtinId="9" hidden="1"/>
    <cellStyle name="Collegamento visitato" xfId="717" builtinId="9" hidden="1"/>
    <cellStyle name="Collegamento visitato" xfId="719" builtinId="9" hidden="1"/>
    <cellStyle name="Collegamento visitato" xfId="721" builtinId="9" hidden="1"/>
    <cellStyle name="Collegamento visitato" xfId="723" builtinId="9" hidden="1"/>
    <cellStyle name="Collegamento visitato" xfId="725" builtinId="9" hidden="1"/>
    <cellStyle name="Collegamento visitato" xfId="727" builtinId="9" hidden="1"/>
    <cellStyle name="Collegamento visitato" xfId="729" builtinId="9" hidden="1"/>
    <cellStyle name="Collegamento visitato" xfId="731" builtinId="9" hidden="1"/>
    <cellStyle name="Collegamento visitato" xfId="733" builtinId="9" hidden="1"/>
    <cellStyle name="Collegamento visitato" xfId="735" builtinId="9" hidden="1"/>
    <cellStyle name="Collegamento visitato" xfId="737" builtinId="9" hidden="1"/>
    <cellStyle name="Collegamento visitato" xfId="739" builtinId="9" hidden="1"/>
    <cellStyle name="Collegamento visitato" xfId="741" builtinId="9" hidden="1"/>
    <cellStyle name="Collegamento visitato" xfId="743" builtinId="9" hidden="1"/>
    <cellStyle name="Collegamento visitato" xfId="745" builtinId="9" hidden="1"/>
    <cellStyle name="Collegamento visitato" xfId="747" builtinId="9" hidden="1"/>
    <cellStyle name="Collegamento visitato" xfId="749" builtinId="9" hidden="1"/>
    <cellStyle name="Collegamento visitato" xfId="751" builtinId="9" hidden="1"/>
    <cellStyle name="Collegamento visitato" xfId="753" builtinId="9" hidden="1"/>
    <cellStyle name="Collegamento visitato" xfId="755" builtinId="9" hidden="1"/>
    <cellStyle name="Collegamento visitato" xfId="757" builtinId="9" hidden="1"/>
    <cellStyle name="Collegamento visitato" xfId="759" builtinId="9" hidden="1"/>
    <cellStyle name="Collegamento visitato" xfId="761" builtinId="9" hidden="1"/>
    <cellStyle name="Collegamento visitato" xfId="763" builtinId="9" hidden="1"/>
    <cellStyle name="Collegamento visitato" xfId="765" builtinId="9" hidden="1"/>
    <cellStyle name="Collegamento visitato" xfId="767" builtinId="9" hidden="1"/>
    <cellStyle name="Collegamento visitato" xfId="769" builtinId="9" hidden="1"/>
    <cellStyle name="Collegamento visitato" xfId="771" builtinId="9" hidden="1"/>
    <cellStyle name="Collegamento visitato" xfId="773" builtinId="9" hidden="1"/>
    <cellStyle name="Collegamento visitato" xfId="775" builtinId="9" hidden="1"/>
    <cellStyle name="Collegamento visitato" xfId="777" builtinId="9" hidden="1"/>
    <cellStyle name="Collegamento visitato" xfId="779" builtinId="9" hidden="1"/>
    <cellStyle name="Collegamento visitato" xfId="781" builtinId="9" hidden="1"/>
    <cellStyle name="Collegamento visitato" xfId="783" builtinId="9" hidden="1"/>
    <cellStyle name="Collegamento visitato" xfId="785" builtinId="9" hidden="1"/>
    <cellStyle name="Collegamento visitato" xfId="787" builtinId="9" hidden="1"/>
    <cellStyle name="Collegamento visitato" xfId="789" builtinId="9" hidden="1"/>
    <cellStyle name="Collegamento visitato" xfId="791" builtinId="9" hidden="1"/>
    <cellStyle name="Collegamento visitato" xfId="793" builtinId="9" hidden="1"/>
    <cellStyle name="Collegamento visitato" xfId="795" builtinId="9" hidden="1"/>
    <cellStyle name="Collegamento visitato" xfId="797" builtinId="9" hidden="1"/>
    <cellStyle name="Collegamento visitato" xfId="799" builtinId="9" hidden="1"/>
    <cellStyle name="Collegamento visitato" xfId="801" builtinId="9" hidden="1"/>
    <cellStyle name="Collegamento visitato" xfId="803" builtinId="9" hidden="1"/>
    <cellStyle name="Collegamento visitato" xfId="805" builtinId="9" hidden="1"/>
    <cellStyle name="Collegamento visitato" xfId="807" builtinId="9" hidden="1"/>
    <cellStyle name="Collegamento visitato" xfId="809" builtinId="9" hidden="1"/>
    <cellStyle name="Collegamento visitato" xfId="811" builtinId="9" hidden="1"/>
    <cellStyle name="Collegamento visitato" xfId="813" builtinId="9" hidden="1"/>
    <cellStyle name="Collegamento visitato" xfId="815" builtinId="9" hidden="1"/>
    <cellStyle name="Collegamento visitato" xfId="817" builtinId="9" hidden="1"/>
    <cellStyle name="Collegamento visitato" xfId="819" builtinId="9" hidden="1"/>
    <cellStyle name="Collegamento visitato" xfId="821" builtinId="9" hidden="1"/>
    <cellStyle name="Collegamento visitato" xfId="823" builtinId="9" hidden="1"/>
    <cellStyle name="Collegamento visitato" xfId="825" builtinId="9" hidden="1"/>
    <cellStyle name="Collegamento visitato" xfId="827" builtinId="9" hidden="1"/>
    <cellStyle name="Collegamento visitato" xfId="829" builtinId="9" hidden="1"/>
    <cellStyle name="Collegamento visitato" xfId="831" builtinId="9" hidden="1"/>
    <cellStyle name="Collegamento visitato" xfId="833" builtinId="9" hidden="1"/>
    <cellStyle name="Collegamento visitato" xfId="835" builtinId="9" hidden="1"/>
    <cellStyle name="Collegamento visitato" xfId="837" builtinId="9" hidden="1"/>
    <cellStyle name="Collegamento visitato" xfId="839" builtinId="9" hidden="1"/>
    <cellStyle name="Collegamento visitato" xfId="841" builtinId="9" hidden="1"/>
    <cellStyle name="Collegamento visitato" xfId="843" builtinId="9" hidden="1"/>
    <cellStyle name="Collegamento visitato" xfId="845" builtinId="9" hidden="1"/>
    <cellStyle name="Collegamento visitato" xfId="847" builtinId="9" hidden="1"/>
    <cellStyle name="Collegamento visitato" xfId="849" builtinId="9" hidden="1"/>
    <cellStyle name="Collegamento visitato" xfId="851" builtinId="9" hidden="1"/>
    <cellStyle name="Collegamento visitato" xfId="853" builtinId="9" hidden="1"/>
    <cellStyle name="Collegamento visitato" xfId="855" builtinId="9" hidden="1"/>
    <cellStyle name="Collegamento visitato" xfId="857" builtinId="9" hidden="1"/>
    <cellStyle name="Collegamento visitato" xfId="859" builtinId="9" hidden="1"/>
    <cellStyle name="Collegamento visitato" xfId="861" builtinId="9" hidden="1"/>
    <cellStyle name="Collegamento visitato" xfId="863" builtinId="9" hidden="1"/>
    <cellStyle name="Collegamento visitato" xfId="865" builtinId="9" hidden="1"/>
    <cellStyle name="Collegamento visitato" xfId="867" builtinId="9" hidden="1"/>
    <cellStyle name="Collegamento visitato" xfId="869" builtinId="9" hidden="1"/>
    <cellStyle name="Collegamento visitato" xfId="871" builtinId="9" hidden="1"/>
    <cellStyle name="Collegamento visitato" xfId="873" builtinId="9" hidden="1"/>
    <cellStyle name="Collegamento visitato" xfId="875" builtinId="9" hidden="1"/>
    <cellStyle name="Collegamento visitato" xfId="877" builtinId="9" hidden="1"/>
    <cellStyle name="Collegamento visitato" xfId="879" builtinId="9" hidden="1"/>
    <cellStyle name="Collegamento visitato" xfId="881" builtinId="9" hidden="1"/>
    <cellStyle name="Collegamento visitato" xfId="883" builtinId="9" hidden="1"/>
    <cellStyle name="Collegamento visitato" xfId="885" builtinId="9" hidden="1"/>
    <cellStyle name="Collegamento visitato" xfId="887" builtinId="9" hidden="1"/>
    <cellStyle name="Collegamento visitato" xfId="889" builtinId="9" hidden="1"/>
    <cellStyle name="Collegamento visitato" xfId="891" builtinId="9" hidden="1"/>
    <cellStyle name="Collegamento visitato" xfId="893" builtinId="9" hidden="1"/>
    <cellStyle name="Collegamento visitato" xfId="895" builtinId="9" hidden="1"/>
    <cellStyle name="Collegamento visitato" xfId="897" builtinId="9" hidden="1"/>
    <cellStyle name="Collegamento visitato" xfId="899" builtinId="9" hidden="1"/>
    <cellStyle name="Collegamento visitato" xfId="901" builtinId="9" hidden="1"/>
    <cellStyle name="Collegamento visitato" xfId="903" builtinId="9" hidden="1"/>
    <cellStyle name="Collegamento visitato" xfId="905" builtinId="9" hidden="1"/>
    <cellStyle name="Collegamento visitato" xfId="907" builtinId="9" hidden="1"/>
    <cellStyle name="Collegamento visitato" xfId="909" builtinId="9" hidden="1"/>
    <cellStyle name="Collegamento visitato" xfId="911" builtinId="9" hidden="1"/>
    <cellStyle name="Collegamento visitato" xfId="913" builtinId="9" hidden="1"/>
    <cellStyle name="Collegamento visitato" xfId="915" builtinId="9" hidden="1"/>
    <cellStyle name="Collegamento visitato" xfId="917" builtinId="9" hidden="1"/>
    <cellStyle name="Collegamento visitato" xfId="919" builtinId="9" hidden="1"/>
    <cellStyle name="Collegamento visitato" xfId="920" builtinId="9" hidden="1"/>
    <cellStyle name="Collegamento visitato" xfId="921" builtinId="9" hidden="1"/>
    <cellStyle name="Collegamento visitato" xfId="922" builtinId="9" hidden="1"/>
    <cellStyle name="Collegamento visitato" xfId="923" builtinId="9" hidden="1"/>
    <cellStyle name="Collegamento visitato" xfId="924" builtinId="9" hidden="1"/>
    <cellStyle name="Collegamento visitato" xfId="925" builtinId="9" hidden="1"/>
    <cellStyle name="Collegamento visitato" xfId="926" builtinId="9" hidden="1"/>
    <cellStyle name="Collegamento visitato" xfId="927" builtinId="9" hidden="1"/>
    <cellStyle name="Collegamento visitato" xfId="928" builtinId="9" hidden="1"/>
    <cellStyle name="Collegamento visitato" xfId="929" builtinId="9" hidden="1"/>
    <cellStyle name="Collegamento visitato" xfId="930" builtinId="9" hidden="1"/>
    <cellStyle name="Collegamento visitato" xfId="931" builtinId="9" hidden="1"/>
    <cellStyle name="Collegamento visitato" xfId="932" builtinId="9" hidden="1"/>
    <cellStyle name="Collegamento visitato" xfId="933" builtinId="9" hidden="1"/>
    <cellStyle name="Collegamento visitato" xfId="934" builtinId="9" hidden="1"/>
    <cellStyle name="Collegamento visitato" xfId="935" builtinId="9" hidden="1"/>
    <cellStyle name="Collegamento visitato" xfId="936" builtinId="9" hidden="1"/>
    <cellStyle name="Collegamento visitato" xfId="937" builtinId="9" hidden="1"/>
    <cellStyle name="Collegamento visitato" xfId="938" builtinId="9" hidden="1"/>
    <cellStyle name="Collegamento visitato" xfId="939" builtinId="9" hidden="1"/>
    <cellStyle name="Collegamento visitato" xfId="940" builtinId="9" hidden="1"/>
    <cellStyle name="Collegamento visitato" xfId="941" builtinId="9" hidden="1"/>
    <cellStyle name="Collegamento visitato" xfId="942" builtinId="9" hidden="1"/>
    <cellStyle name="Collegamento visitato" xfId="943" builtinId="9" hidden="1"/>
    <cellStyle name="Collegamento visitato" xfId="944" builtinId="9" hidden="1"/>
    <cellStyle name="Collegamento visitato" xfId="945" builtinId="9" hidden="1"/>
    <cellStyle name="Collegamento visitato" xfId="946" builtinId="9" hidden="1"/>
    <cellStyle name="Collegamento visitato" xfId="947" builtinId="9" hidden="1"/>
    <cellStyle name="Collegamento visitato" xfId="948" builtinId="9" hidden="1"/>
    <cellStyle name="Collegamento visitato" xfId="949" builtinId="9" hidden="1"/>
    <cellStyle name="Collegamento visitato" xfId="950" builtinId="9" hidden="1"/>
    <cellStyle name="Collegamento visitato" xfId="951" builtinId="9" hidden="1"/>
    <cellStyle name="Collegamento visitato" xfId="952" builtinId="9" hidden="1"/>
    <cellStyle name="Collegamento visitato" xfId="953" builtinId="9" hidden="1"/>
    <cellStyle name="Normale" xfId="0" builtinId="0"/>
    <cellStyle name="Normale 2" xfId="1"/>
  </cellStyles>
  <dxfs count="36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Light16"/>
  <colors>
    <mruColors>
      <color rgb="FFFF0000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externalLink" Target="externalLinks/externalLink1.xml"/><Relationship Id="rId27" Type="http://schemas.openxmlformats.org/officeDocument/2006/relationships/theme" Target="theme/theme1.xml"/><Relationship Id="rId28" Type="http://schemas.openxmlformats.org/officeDocument/2006/relationships/styles" Target="styles.xml"/><Relationship Id="rId29" Type="http://schemas.openxmlformats.org/officeDocument/2006/relationships/sharedStrings" Target="sharedStrings.xml"/><Relationship Id="rId30" Type="http://schemas.openxmlformats.org/officeDocument/2006/relationships/calcChain" Target="calcChain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ifchampions1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TABELLONE"/>
      <sheetName val="1° GIORNATA"/>
      <sheetName val="2° GIORNATA"/>
      <sheetName val="3° GIORNATA"/>
      <sheetName val="4° GIORNATA"/>
      <sheetName val="5° GIORNATA"/>
      <sheetName val="6° GIORNATA"/>
      <sheetName val="QUARTI andata"/>
      <sheetName val="QUARTI ritorno"/>
      <sheetName val="SEMIFINALE andata"/>
      <sheetName val="SEMIFINALE ritorno"/>
      <sheetName val="FINALE"/>
      <sheetName val="lista giocatori"/>
      <sheetName val="interfogat"/>
      <sheetName val="skiacciak"/>
      <sheetName val="numbers"/>
      <sheetName val="cs riposa"/>
      <sheetName val="ac denti"/>
      <sheetName val="ac conte"/>
      <sheetName val="flybeard"/>
      <sheetName val="marcellona"/>
      <sheetName val="evribadi"/>
      <sheetName val="scarsenal"/>
      <sheetName val="mc town"/>
      <sheetName val="brigata gurren"/>
    </sheetNames>
    <sheetDataSet>
      <sheetData sheetId="0">
        <row r="14">
          <cell r="J14" t="str">
            <v>INTERFOGAT</v>
          </cell>
          <cell r="K14" t="str">
            <v>CS RIPOSA</v>
          </cell>
        </row>
        <row r="15">
          <cell r="J15" t="str">
            <v>BRIGATA GURREN</v>
          </cell>
          <cell r="K15" t="str">
            <v>AC DENTI</v>
          </cell>
        </row>
        <row r="40">
          <cell r="J40" t="str">
            <v>SCARSENAL</v>
          </cell>
          <cell r="K40" t="str">
            <v>EVRIBADI</v>
          </cell>
        </row>
        <row r="41">
          <cell r="J41" t="str">
            <v>MARCELLONA</v>
          </cell>
          <cell r="K41" t="str">
            <v>AC CONTE</v>
          </cell>
        </row>
        <row r="66">
          <cell r="J66" t="str">
            <v>MC TOWN</v>
          </cell>
          <cell r="K66" t="str">
            <v>FLYBEARD</v>
          </cell>
        </row>
        <row r="67">
          <cell r="J67" t="str">
            <v>AC NUMBERS</v>
          </cell>
          <cell r="K67" t="str">
            <v>SKIACCIAK MOSCA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zzetta.it/calcio/fantanews/assist/champions-league-2016-17/giornata-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" enableFormatConditionsCalculation="0"/>
  <dimension ref="A1:T114"/>
  <sheetViews>
    <sheetView topLeftCell="A61" zoomScale="90" zoomScaleNormal="90" zoomScalePageLayoutView="90" workbookViewId="0">
      <selection activeCell="D10" sqref="D10"/>
    </sheetView>
  </sheetViews>
  <sheetFormatPr baseColWidth="10" defaultColWidth="8.83203125" defaultRowHeight="14" x14ac:dyDescent="0"/>
  <cols>
    <col min="1" max="1" width="23" bestFit="1" customWidth="1"/>
    <col min="2" max="4" width="9.6640625" bestFit="1" customWidth="1"/>
    <col min="8" max="8" width="11.83203125" customWidth="1"/>
    <col min="10" max="11" width="23" bestFit="1" customWidth="1"/>
    <col min="13" max="13" width="8.83203125" customWidth="1"/>
    <col min="14" max="15" width="8.83203125" hidden="1" customWidth="1"/>
    <col min="16" max="16" width="19" hidden="1" customWidth="1"/>
    <col min="17" max="17" width="8.83203125" customWidth="1"/>
  </cols>
  <sheetData>
    <row r="1" spans="1:18" ht="19" thickBot="1">
      <c r="A1" s="11" t="s">
        <v>5</v>
      </c>
      <c r="D1" s="115" t="s">
        <v>206</v>
      </c>
      <c r="E1" s="116"/>
      <c r="F1" s="117"/>
      <c r="H1" s="124"/>
      <c r="I1" s="124"/>
      <c r="J1" s="4" t="s">
        <v>10</v>
      </c>
      <c r="R1" s="23"/>
    </row>
    <row r="2" spans="1:18">
      <c r="C2" s="79"/>
      <c r="D2" s="120" t="s">
        <v>212</v>
      </c>
      <c r="E2" s="121"/>
      <c r="F2" s="35">
        <v>462.5</v>
      </c>
      <c r="H2" s="80"/>
      <c r="I2" s="20"/>
      <c r="J2" t="str">
        <f>A5</f>
        <v>CS RIPOSA</v>
      </c>
      <c r="K2" t="str">
        <f>A6</f>
        <v>INTERFOGAT</v>
      </c>
      <c r="L2">
        <f>IF('1° GIORNATA'!$B$18=1,"",'1° GIORNATA'!$B$5)</f>
        <v>4</v>
      </c>
      <c r="M2">
        <f>IF('1° GIORNATA'!$D$18=0,"",'1° GIORNATA'!$D$5)</f>
        <v>4</v>
      </c>
      <c r="O2">
        <f>IF(L2="",0,IF(L2&gt;M2,3,IF(L2=M2,1,0)))</f>
        <v>1</v>
      </c>
      <c r="P2">
        <f>IF(M2="",0,IF(M2&gt;L2,3,IF(M2=L2,1,0)))</f>
        <v>1</v>
      </c>
      <c r="R2" s="23"/>
    </row>
    <row r="3" spans="1:18" ht="15">
      <c r="A3" s="29" t="s">
        <v>42</v>
      </c>
      <c r="C3" s="79"/>
      <c r="D3" s="128" t="s">
        <v>55</v>
      </c>
      <c r="E3" s="129"/>
      <c r="F3" s="58">
        <v>439.5</v>
      </c>
      <c r="H3" s="80"/>
      <c r="I3" s="20"/>
      <c r="J3" t="str">
        <f>A7</f>
        <v>AC DENTI</v>
      </c>
      <c r="K3" t="str">
        <f>A8</f>
        <v>BRIGATA GURREN</v>
      </c>
      <c r="L3">
        <f>IF('1° GIORNATA'!$K$18=1,"",'1° GIORNATA'!$K$5)</f>
        <v>7</v>
      </c>
      <c r="M3">
        <f>IF('1° GIORNATA'!$M$18=0,"",'1° GIORNATA'!$M$5)</f>
        <v>6</v>
      </c>
      <c r="O3">
        <f>IF(L3="",0,IF(L3&gt;M3,3,IF(L3=M3,1,0)))</f>
        <v>3</v>
      </c>
      <c r="P3">
        <f>IF(M3="",0,IF(M3&gt;L3,3,IF(M3=L3,1,0)))</f>
        <v>0</v>
      </c>
      <c r="R3" s="23"/>
    </row>
    <row r="4" spans="1:18">
      <c r="C4" s="79"/>
      <c r="D4" s="128" t="s">
        <v>50</v>
      </c>
      <c r="E4" s="129"/>
      <c r="F4" s="58">
        <v>416</v>
      </c>
      <c r="H4" s="80"/>
      <c r="I4" s="20"/>
      <c r="R4" s="23"/>
    </row>
    <row r="5" spans="1:18">
      <c r="A5" t="s">
        <v>55</v>
      </c>
      <c r="B5" t="s">
        <v>34</v>
      </c>
      <c r="C5" s="79"/>
      <c r="D5" s="128" t="s">
        <v>59</v>
      </c>
      <c r="E5" s="129"/>
      <c r="F5" s="58">
        <v>446</v>
      </c>
      <c r="H5" s="80"/>
      <c r="I5" s="20"/>
      <c r="J5" s="4" t="s">
        <v>11</v>
      </c>
      <c r="R5" s="23"/>
    </row>
    <row r="6" spans="1:18">
      <c r="A6" t="s">
        <v>53</v>
      </c>
      <c r="B6" t="s">
        <v>35</v>
      </c>
      <c r="C6" s="79"/>
      <c r="D6" s="128" t="s">
        <v>53</v>
      </c>
      <c r="E6" s="129"/>
      <c r="F6" s="58">
        <v>446</v>
      </c>
      <c r="H6" s="80"/>
      <c r="I6" s="20"/>
      <c r="J6" t="str">
        <f>A5</f>
        <v>CS RIPOSA</v>
      </c>
      <c r="K6" t="str">
        <f>A7</f>
        <v>AC DENTI</v>
      </c>
      <c r="L6">
        <f>IF('2° GIORNATA'!$B$18=1,"",'2° GIORNATA'!$B$5)</f>
        <v>3</v>
      </c>
      <c r="M6">
        <f>IF('2° GIORNATA'!$D$18=0,"",'2° GIORNATA'!$D$5)</f>
        <v>1</v>
      </c>
      <c r="O6">
        <f>IF(L6="",0,IF(L6&gt;M6,3,IF(L6=M6,1,0)))</f>
        <v>3</v>
      </c>
      <c r="P6">
        <f>IF(M6="",0,IF(M6&gt;L6,3,IF(M6=L6,1,0)))</f>
        <v>0</v>
      </c>
      <c r="R6" s="23"/>
    </row>
    <row r="7" spans="1:18">
      <c r="A7" t="s">
        <v>49</v>
      </c>
      <c r="B7" t="s">
        <v>36</v>
      </c>
      <c r="C7" s="79"/>
      <c r="D7" s="128" t="s">
        <v>60</v>
      </c>
      <c r="E7" s="129"/>
      <c r="F7" s="58">
        <v>435.5</v>
      </c>
      <c r="H7" s="80"/>
      <c r="I7" s="20"/>
      <c r="J7" t="str">
        <f>A6</f>
        <v>INTERFOGAT</v>
      </c>
      <c r="K7" t="str">
        <f>A8</f>
        <v>BRIGATA GURREN</v>
      </c>
      <c r="L7">
        <f>IF('2° GIORNATA'!$K$18=1,"",'2° GIORNATA'!$K$5)</f>
        <v>3</v>
      </c>
      <c r="M7">
        <f>IF('2° GIORNATA'!$M$18=0,"",'2° GIORNATA'!$M$5)</f>
        <v>3</v>
      </c>
      <c r="O7">
        <f>IF(L7="",0,IF(L7&gt;M7,3,IF(L7=M7,1,0)))</f>
        <v>1</v>
      </c>
      <c r="P7">
        <f>IF(M7="",0,IF(M7&gt;L7,3,IF(M7=L7,1,0)))</f>
        <v>1</v>
      </c>
      <c r="R7" s="23"/>
    </row>
    <row r="8" spans="1:18">
      <c r="A8" t="s">
        <v>61</v>
      </c>
      <c r="B8" t="s">
        <v>37</v>
      </c>
      <c r="C8" s="79"/>
      <c r="D8" s="128" t="s">
        <v>871</v>
      </c>
      <c r="E8" s="129"/>
      <c r="F8" s="58">
        <v>453.5</v>
      </c>
      <c r="H8" s="80"/>
      <c r="I8" s="20"/>
      <c r="R8" s="23"/>
    </row>
    <row r="9" spans="1:18" ht="15" thickBot="1">
      <c r="C9" s="79"/>
      <c r="D9" s="126" t="s">
        <v>49</v>
      </c>
      <c r="E9" s="127"/>
      <c r="F9" s="37">
        <v>432.5</v>
      </c>
      <c r="H9" s="80"/>
      <c r="I9" s="20"/>
      <c r="J9" s="4" t="s">
        <v>12</v>
      </c>
      <c r="R9" s="23"/>
    </row>
    <row r="10" spans="1:18">
      <c r="D10" s="57"/>
      <c r="E10" s="57"/>
      <c r="H10" s="80"/>
      <c r="I10" s="20"/>
      <c r="J10" t="str">
        <f>A5</f>
        <v>CS RIPOSA</v>
      </c>
      <c r="K10" t="str">
        <f>A8</f>
        <v>BRIGATA GURREN</v>
      </c>
      <c r="L10">
        <f>IF('3° GIORNATA'!$B$18=1,"",'3° GIORNATA'!$B$5)</f>
        <v>4</v>
      </c>
      <c r="M10">
        <f>IF('3° GIORNATA'!$D$18=0,"",'3° GIORNATA'!$D$5)</f>
        <v>1</v>
      </c>
      <c r="O10">
        <f>IF(L10="",0,IF(L10&gt;M10,3,IF(L10=M10,1,0)))</f>
        <v>3</v>
      </c>
      <c r="P10">
        <f>IF(M10="",0,IF(M10&gt;L10,3,IF(M10=L10,1,0)))</f>
        <v>0</v>
      </c>
      <c r="R10" s="23"/>
    </row>
    <row r="11" spans="1:18">
      <c r="H11" s="80"/>
      <c r="I11" s="20"/>
      <c r="J11" t="str">
        <f>A7</f>
        <v>AC DENTI</v>
      </c>
      <c r="K11" t="str">
        <f>A6</f>
        <v>INTERFOGAT</v>
      </c>
      <c r="L11">
        <f>IF('3° GIORNATA'!$K$18=1,"",'3° GIORNATA'!$K$5)</f>
        <v>4</v>
      </c>
      <c r="M11">
        <f>IF('3° GIORNATA'!$M$18=0,"",'3° GIORNATA'!$M$5)</f>
        <v>3</v>
      </c>
      <c r="O11">
        <f>IF(L11="",0,IF(L11&gt;M11,3,IF(L11=M11,1,0)))</f>
        <v>3</v>
      </c>
      <c r="P11">
        <f>IF(M11="",0,IF(M11&gt;L11,3,IF(M11=L11,1,0)))</f>
        <v>0</v>
      </c>
      <c r="R11" s="23"/>
    </row>
    <row r="12" spans="1:18" ht="15">
      <c r="A12" s="29" t="s">
        <v>41</v>
      </c>
      <c r="H12" s="80"/>
      <c r="I12" s="20"/>
      <c r="R12" s="23"/>
    </row>
    <row r="13" spans="1:18">
      <c r="H13" s="80"/>
      <c r="I13" s="20"/>
      <c r="J13" s="4" t="s">
        <v>29</v>
      </c>
      <c r="R13" s="23"/>
    </row>
    <row r="14" spans="1:18" ht="15" thickBot="1">
      <c r="B14" s="4" t="s">
        <v>6</v>
      </c>
      <c r="C14" s="4" t="s">
        <v>7</v>
      </c>
      <c r="D14" s="4" t="s">
        <v>8</v>
      </c>
      <c r="E14" s="4" t="s">
        <v>9</v>
      </c>
      <c r="F14" s="4" t="s">
        <v>15</v>
      </c>
      <c r="H14" s="80"/>
      <c r="I14" s="20"/>
      <c r="J14" t="str">
        <f>K2</f>
        <v>INTERFOGAT</v>
      </c>
      <c r="K14" t="str">
        <f>J2</f>
        <v>CS RIPOSA</v>
      </c>
      <c r="L14">
        <f>IF('4° GIORNATA'!$B$18=1,"",'4° GIORNATA'!$B$5)</f>
        <v>2</v>
      </c>
      <c r="M14">
        <f>IF('4° GIORNATA'!$D$18=0,"",'4° GIORNATA'!$D$5)</f>
        <v>0</v>
      </c>
      <c r="O14">
        <f>IF(L14="",0,IF(L14&gt;M14,3,IF(L14=M14,1,0)))</f>
        <v>3</v>
      </c>
      <c r="P14">
        <f>IF(M14="",0,IF(M14&gt;L14,3,IF(M14=L14,1,0)))</f>
        <v>0</v>
      </c>
      <c r="R14" s="23"/>
    </row>
    <row r="15" spans="1:18" ht="15" thickBot="1">
      <c r="A15" s="49" t="s">
        <v>55</v>
      </c>
      <c r="B15" s="50">
        <f>$O$2+$O$6+$O$10+$P$14+$P$18+$P$22</f>
        <v>11</v>
      </c>
      <c r="C15" s="50">
        <f>IF($L$2="",0,$L$2)+IF($L$6="",0,$L$6)+IF($L$10="",0,$L$10)+IF($M$14="",0,$M$14)+IF($M$18="",0,$M$18)+IF($M$22="",0,$M$22)</f>
        <v>14</v>
      </c>
      <c r="D15" s="50">
        <f>IF($M$2="",0,$M$2)+IF($M$6="",0,$M$6)+IF($M$10="",0,$M$10)+IF($L$14="",0,$L$14)+IF($L$18="",0,$L$18)+IF($L$22="",0,$L$22)</f>
        <v>10</v>
      </c>
      <c r="E15" s="50">
        <f>C15-D15</f>
        <v>4</v>
      </c>
      <c r="F15" s="49">
        <f>'1° GIORNATA'!$B$18+'2° GIORNATA'!$B$18+'3° GIORNATA'!$B$18+'4° GIORNATA'!$D$18+'5° GIORNATA'!$D$18+'6° GIORNATA'!$D$18</f>
        <v>439.5</v>
      </c>
      <c r="G15" s="4" t="s">
        <v>16</v>
      </c>
      <c r="H15" s="80"/>
      <c r="I15" s="20"/>
      <c r="J15" t="str">
        <f>K3</f>
        <v>BRIGATA GURREN</v>
      </c>
      <c r="K15" t="str">
        <f>J3</f>
        <v>AC DENTI</v>
      </c>
      <c r="L15">
        <f>IF('4° GIORNATA'!$K$18=1,"",'4° GIORNATA'!$K$5)</f>
        <v>1</v>
      </c>
      <c r="M15">
        <f>IF('4° GIORNATA'!$M$18=0,"",'4° GIORNATA'!$M$5)</f>
        <v>1</v>
      </c>
      <c r="N15">
        <v>1</v>
      </c>
      <c r="O15">
        <f>IF(L15="",0,IF(L15&gt;M15,3,IF(L15=M15,1,0)))</f>
        <v>1</v>
      </c>
      <c r="P15">
        <f>IF(M15="",0,IF(M15&gt;L15,3,IF(M15=L15,1,0)))</f>
        <v>1</v>
      </c>
      <c r="R15" s="23"/>
    </row>
    <row r="16" spans="1:18" ht="15" thickBot="1">
      <c r="A16" s="49" t="s">
        <v>53</v>
      </c>
      <c r="B16" s="50">
        <f>$P$2+$O$7+$P$11+$O$14+$P$19+$O$23</f>
        <v>8</v>
      </c>
      <c r="C16" s="50">
        <f>IF($M$2="",0,$M$2)+IF($L$7="",0,$L$7)+IF($M$11="",0,$M$11)+IF($L$14="",0,$L$14)+IF($M$19="",0,$M$19)+IF($L$23="",0,$L$23)</f>
        <v>16</v>
      </c>
      <c r="D16" s="50">
        <f>IF($L$2="",0,$L$2)+IF($M$7="",0,$M$7)+IF($L$11="",0,$L$11)+IF($M$14="",0,$M$14)+IF($L$19="",0,$L$19)+IF($M$23="",0,$M$23)</f>
        <v>12</v>
      </c>
      <c r="E16" s="50">
        <f>C16-D16</f>
        <v>4</v>
      </c>
      <c r="F16" s="50">
        <f>+'1° GIORNATA'!D18+'2° GIORNATA'!K18+'3° GIORNATA'!M18+'4° GIORNATA'!B18+'5° GIORNATA'!M18+'6° GIORNATA'!K18</f>
        <v>446</v>
      </c>
      <c r="G16" s="4" t="s">
        <v>17</v>
      </c>
      <c r="H16" s="80"/>
      <c r="N16">
        <v>2</v>
      </c>
      <c r="R16" s="23"/>
    </row>
    <row r="17" spans="1:18" ht="15" thickBot="1">
      <c r="A17" s="49" t="s">
        <v>49</v>
      </c>
      <c r="B17" s="50">
        <f>$O$3+$P$6+$O$11+$P$15+$O$18+$P$23</f>
        <v>8</v>
      </c>
      <c r="C17" s="50">
        <f>IF($L$3="",0,$L$3)+IF($M$6="",0,$M$6)+IF($L$11="",0,$L$11)+IF($M$15="",0,$M$15)+IF($L$18="",0,$L$18)+IF($M$23="",0,$M$23)</f>
        <v>15</v>
      </c>
      <c r="D17" s="50">
        <f>IF($M$3="",0,$M$3)+IF($L$6="",0,$L$6)+IF($M$11="",0,$M$11)+IF($L$15="",0,$L$15)+IF($M$18="",0,$M$18)+IF($L$23="",0,$L$23)</f>
        <v>19</v>
      </c>
      <c r="E17" s="50">
        <f>C17-D17</f>
        <v>-4</v>
      </c>
      <c r="F17" s="50">
        <f>+'1° GIORNATA'!$K$18+'2° GIORNATA'!$D$18+'3° GIORNATA'!$K$18+'4° GIORNATA'!$M$18+'5° GIORNATA'!$B$18+'6° GIORNATA'!$M$18</f>
        <v>432.5</v>
      </c>
      <c r="G17" s="4"/>
      <c r="H17" s="80"/>
      <c r="J17" s="4" t="s">
        <v>30</v>
      </c>
      <c r="N17">
        <v>3</v>
      </c>
      <c r="R17" s="23"/>
    </row>
    <row r="18" spans="1:18" ht="15" thickBot="1">
      <c r="A18" s="49" t="s">
        <v>61</v>
      </c>
      <c r="B18" s="50">
        <f>$P$3+$P$7+$P$10+$O$15+$O$19+$O$22</f>
        <v>5</v>
      </c>
      <c r="C18" s="50">
        <f>IF($M$3="",0,$M$3)+IF($M$7="",0,$M$7)+IF($M$10="",0,$M$10)+IF($L$15="",0,$L$15)+IF($L$19="",0,$L$19)+IF($L$22="",0,$L$22)</f>
        <v>12</v>
      </c>
      <c r="D18" s="50">
        <f>IF($L$3="",0,$L$3)+IF($L$7="",0,$L$7)+IF($L$10="",0,$L$10)+IF($M$15="",0,$M$15)+IF($M$19="",0,$M$19)+IF($M$22="",0,$M$22)</f>
        <v>16</v>
      </c>
      <c r="E18" s="50">
        <f>C18-D18</f>
        <v>-4</v>
      </c>
      <c r="F18" s="50">
        <f>+'1° GIORNATA'!$M$18+'2° GIORNATA'!$M$18+'3° GIORNATA'!$D$18+'4° GIORNATA'!$K$18+'5° GIORNATA'!$K$18+'6° GIORNATA'!$B$18</f>
        <v>433</v>
      </c>
      <c r="G18" s="21"/>
      <c r="H18" s="80"/>
      <c r="J18" t="str">
        <f>K6</f>
        <v>AC DENTI</v>
      </c>
      <c r="K18" t="str">
        <f>J6</f>
        <v>CS RIPOSA</v>
      </c>
      <c r="L18">
        <f>IF('5° GIORNATA'!$B$18=1,"",'5° GIORNATA'!$B$5)</f>
        <v>2</v>
      </c>
      <c r="M18">
        <f>IF('5° GIORNATA'!$D$18=0,"",'5° GIORNATA'!$D$5)</f>
        <v>2</v>
      </c>
      <c r="N18">
        <v>4</v>
      </c>
      <c r="O18">
        <f>IF(L18="",0,IF(L18&gt;M18,3,IF(L18=M18,1,0)))</f>
        <v>1</v>
      </c>
      <c r="P18">
        <f>IF(M18="",0,IF(M18&gt;L18,3,IF(M18=L18,1,0)))</f>
        <v>1</v>
      </c>
      <c r="R18" s="23"/>
    </row>
    <row r="19" spans="1:18">
      <c r="A19" s="20"/>
      <c r="B19" s="38"/>
      <c r="C19" s="38"/>
      <c r="D19" s="38"/>
      <c r="E19" s="38"/>
      <c r="F19" s="38"/>
      <c r="J19" t="str">
        <f>K7</f>
        <v>BRIGATA GURREN</v>
      </c>
      <c r="K19" t="str">
        <f>J7</f>
        <v>INTERFOGAT</v>
      </c>
      <c r="L19">
        <f>IF('5° GIORNATA'!$K$18=1,"",'5° GIORNATA'!$K$5)</f>
        <v>1</v>
      </c>
      <c r="M19">
        <f>IF('5° GIORNATA'!$M$18=0,"",'5° GIORNATA'!$M$5)</f>
        <v>0</v>
      </c>
      <c r="O19">
        <f>IF(L19="",0,IF(L19&gt;M19,3,IF(L19=M19,1,0)))</f>
        <v>3</v>
      </c>
      <c r="P19">
        <f>IF(M19="",0,IF(M19&gt;L19,3,IF(M19=L19,1,0)))</f>
        <v>0</v>
      </c>
      <c r="R19" s="23"/>
    </row>
    <row r="20" spans="1:18">
      <c r="R20" s="23"/>
    </row>
    <row r="21" spans="1:18">
      <c r="J21" s="4" t="s">
        <v>174</v>
      </c>
      <c r="R21" s="23"/>
    </row>
    <row r="22" spans="1:18">
      <c r="J22" t="str">
        <f>K10</f>
        <v>BRIGATA GURREN</v>
      </c>
      <c r="K22" t="str">
        <f>J10</f>
        <v>CS RIPOSA</v>
      </c>
      <c r="L22">
        <f>IF('6° GIORNATA'!$B$18=1,"",'6° GIORNATA'!$B$5)</f>
        <v>0</v>
      </c>
      <c r="M22">
        <f>IF('6° GIORNATA'!$D$18=0,"",'6° GIORNATA'!$D$5)</f>
        <v>1</v>
      </c>
      <c r="O22">
        <f>IF(L22="",0,IF(L22&gt;M22,3,IF(L22=M22,1,0)))</f>
        <v>0</v>
      </c>
      <c r="P22">
        <f>IF(M22="",0,IF(M22&gt;L22,3,IF(M22=L22,1,0)))</f>
        <v>3</v>
      </c>
      <c r="R22" s="23"/>
    </row>
    <row r="23" spans="1:18">
      <c r="J23" t="str">
        <f>K11</f>
        <v>INTERFOGAT</v>
      </c>
      <c r="K23" t="str">
        <f>J11</f>
        <v>AC DENTI</v>
      </c>
      <c r="L23">
        <f>IF('6° GIORNATA'!$K$18=1,"",'6° GIORNATA'!$K$5)</f>
        <v>4</v>
      </c>
      <c r="M23">
        <f>IF('6° GIORNATA'!$M$18=0,"",'6° GIORNATA'!$M$5)</f>
        <v>0</v>
      </c>
      <c r="O23">
        <f>IF(L23="",0,IF(L23&gt;M23,3,IF(L23=M23,1,0)))</f>
        <v>3</v>
      </c>
      <c r="P23">
        <f>IF(M23="",0,IF(M23&gt;L23,3,IF(M23=L23,1,0)))</f>
        <v>0</v>
      </c>
      <c r="R23" s="23"/>
    </row>
    <row r="24" spans="1:18">
      <c r="R24" s="23"/>
    </row>
    <row r="25" spans="1:18" ht="15" thickBot="1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24"/>
    </row>
    <row r="26" spans="1:18">
      <c r="R26" s="23"/>
    </row>
    <row r="27" spans="1:18" ht="18">
      <c r="A27" s="11" t="s">
        <v>13</v>
      </c>
      <c r="J27" s="4" t="s">
        <v>10</v>
      </c>
      <c r="R27" s="23"/>
    </row>
    <row r="28" spans="1:18">
      <c r="J28" t="str">
        <f>A31</f>
        <v>EVRIBADI</v>
      </c>
      <c r="K28" t="str">
        <f>A32</f>
        <v>SCARSENAL</v>
      </c>
      <c r="L28">
        <f>IF('1° GIORNATA'!$B$48=1,"",'1° GIORNATA'!$B$35)</f>
        <v>5</v>
      </c>
      <c r="M28">
        <f>IF('1° GIORNATA'!$D$48=0,"",'1° GIORNATA'!$D$35)</f>
        <v>3</v>
      </c>
      <c r="O28">
        <f>IF(L28="",0,IF(L28&gt;M28,3,IF(L28=M28,1,0)))</f>
        <v>3</v>
      </c>
      <c r="P28">
        <f>IF(M28="",0,IF(M28&gt;L28,3,IF(M28=L28,1,0)))</f>
        <v>0</v>
      </c>
      <c r="R28" s="23"/>
    </row>
    <row r="29" spans="1:18" ht="15">
      <c r="A29" s="29" t="s">
        <v>42</v>
      </c>
      <c r="J29" t="str">
        <f>A33</f>
        <v>AC CONTE</v>
      </c>
      <c r="K29" t="str">
        <f>A34</f>
        <v>MARCELLONA</v>
      </c>
      <c r="L29">
        <f>IF('1° GIORNATA'!$K$48=1,"",'1° GIORNATA'!$K$35)</f>
        <v>1</v>
      </c>
      <c r="M29">
        <f>IF('1° GIORNATA'!$M$48=0,"",'1° GIORNATA'!$M$35)</f>
        <v>2</v>
      </c>
      <c r="O29">
        <f>IF(L29="",0,IF(L29&gt;M29,3,IF(L29=M29,1,0)))</f>
        <v>0</v>
      </c>
      <c r="P29">
        <f>IF(M29="",0,IF(M29&gt;L29,3,IF(M29=L29,1,0)))</f>
        <v>3</v>
      </c>
      <c r="R29" s="23"/>
    </row>
    <row r="30" spans="1:18">
      <c r="R30" s="23"/>
    </row>
    <row r="31" spans="1:18">
      <c r="A31" t="s">
        <v>50</v>
      </c>
      <c r="B31" t="s">
        <v>214</v>
      </c>
      <c r="J31" s="4" t="s">
        <v>11</v>
      </c>
      <c r="R31" s="23"/>
    </row>
    <row r="32" spans="1:18">
      <c r="A32" t="s">
        <v>52</v>
      </c>
      <c r="B32" t="s">
        <v>33</v>
      </c>
      <c r="J32" t="str">
        <f>A31</f>
        <v>EVRIBADI</v>
      </c>
      <c r="K32" t="str">
        <f>A33</f>
        <v>AC CONTE</v>
      </c>
      <c r="L32">
        <f>IF('2° GIORNATA'!$B$48=1,"",'2° GIORNATA'!$B$35)</f>
        <v>2</v>
      </c>
      <c r="M32">
        <f>IF('2° GIORNATA'!$D$48=0,"",'2° GIORNATA'!$D$35)</f>
        <v>3</v>
      </c>
      <c r="O32">
        <f>IF(L32="",0,IF(L32&gt;M32,3,IF(L32=M32,1,0)))</f>
        <v>0</v>
      </c>
      <c r="P32">
        <f>IF(M32="",0,IF(M32&gt;L32,3,IF(M32=L32,1,0)))</f>
        <v>3</v>
      </c>
      <c r="R32" s="23"/>
    </row>
    <row r="33" spans="1:18">
      <c r="A33" t="s">
        <v>54</v>
      </c>
      <c r="B33" t="s">
        <v>38</v>
      </c>
      <c r="J33" t="str">
        <f>A32</f>
        <v>SCARSENAL</v>
      </c>
      <c r="K33" t="str">
        <f>A34</f>
        <v>MARCELLONA</v>
      </c>
      <c r="L33">
        <f>IF('2° GIORNATA'!$K$48=1,"",'2° GIORNATA'!$K$35)</f>
        <v>0</v>
      </c>
      <c r="M33">
        <f>IF('2° GIORNATA'!$M$48=0,"",'2° GIORNATA'!$M$35)</f>
        <v>3</v>
      </c>
      <c r="O33">
        <f>IF(L33="",0,IF(L33&gt;M33,3,IF(L33=M33,1,0)))</f>
        <v>0</v>
      </c>
      <c r="P33">
        <f>IF(M33="",0,IF(M33&gt;L33,3,IF(M33=L33,1,0)))</f>
        <v>3</v>
      </c>
      <c r="R33" s="23"/>
    </row>
    <row r="34" spans="1:18">
      <c r="A34" t="s">
        <v>60</v>
      </c>
      <c r="B34" t="s">
        <v>39</v>
      </c>
      <c r="R34" s="23"/>
    </row>
    <row r="35" spans="1:18">
      <c r="J35" s="4" t="s">
        <v>12</v>
      </c>
      <c r="R35" s="23"/>
    </row>
    <row r="36" spans="1:18">
      <c r="J36" t="str">
        <f>A31</f>
        <v>EVRIBADI</v>
      </c>
      <c r="K36" t="str">
        <f>A34</f>
        <v>MARCELLONA</v>
      </c>
      <c r="L36">
        <f>IF('3° GIORNATA'!$B$48=1,"",'3° GIORNATA'!$B$35)</f>
        <v>3</v>
      </c>
      <c r="M36">
        <f>IF('3° GIORNATA'!$D$48=0,"",'3° GIORNATA'!$D$35)</f>
        <v>1</v>
      </c>
      <c r="O36">
        <f>IF(L36="",0,IF(L36&gt;M36,3,IF(L36=M36,1,0)))</f>
        <v>3</v>
      </c>
      <c r="P36">
        <f>IF(M36="",0,IF(M36&gt;L36,3,IF(M36=L36,1,0)))</f>
        <v>0</v>
      </c>
      <c r="R36" s="23"/>
    </row>
    <row r="37" spans="1:18">
      <c r="J37" t="str">
        <f>A33</f>
        <v>AC CONTE</v>
      </c>
      <c r="K37" t="str">
        <f>A32</f>
        <v>SCARSENAL</v>
      </c>
      <c r="L37">
        <f>IF('3° GIORNATA'!$K$48=1,"",'3° GIORNATA'!$K$35)</f>
        <v>1</v>
      </c>
      <c r="M37">
        <f>IF('3° GIORNATA'!$M$48=0,"",'3° GIORNATA'!$M$35)</f>
        <v>0</v>
      </c>
      <c r="O37">
        <f>IF(L37="",0,IF(L37&gt;M37,3,IF(L37=M37,1,0)))</f>
        <v>3</v>
      </c>
      <c r="P37">
        <f>IF(M37="",0,IF(M37&gt;L37,3,IF(M37=L37,1,0)))</f>
        <v>0</v>
      </c>
      <c r="R37" s="23"/>
    </row>
    <row r="38" spans="1:18" ht="15">
      <c r="A38" s="29" t="s">
        <v>41</v>
      </c>
      <c r="R38" s="23"/>
    </row>
    <row r="39" spans="1:18">
      <c r="J39" s="4" t="s">
        <v>29</v>
      </c>
      <c r="R39" s="23"/>
    </row>
    <row r="40" spans="1:18" ht="15" thickBot="1">
      <c r="B40" s="4" t="s">
        <v>6</v>
      </c>
      <c r="C40" s="4" t="s">
        <v>7</v>
      </c>
      <c r="D40" s="4" t="s">
        <v>8</v>
      </c>
      <c r="E40" s="4" t="s">
        <v>9</v>
      </c>
      <c r="F40" s="4" t="s">
        <v>15</v>
      </c>
      <c r="J40" t="str">
        <f>K28</f>
        <v>SCARSENAL</v>
      </c>
      <c r="K40" t="str">
        <f>J28</f>
        <v>EVRIBADI</v>
      </c>
      <c r="L40">
        <f>IF('4° GIORNATA'!$B$48=1,"",'4° GIORNATA'!$B$35)</f>
        <v>0</v>
      </c>
      <c r="M40">
        <f>IF('4° GIORNATA'!$D$48=0,"",'4° GIORNATA'!$D$35)</f>
        <v>1</v>
      </c>
      <c r="O40">
        <f>IF(L40="",0,IF(L40&gt;M40,3,IF(L40=M40,1,0)))</f>
        <v>0</v>
      </c>
      <c r="P40">
        <f>IF(M40="",0,IF(M40&gt;L40,3,IF(M40=L40,1,0)))</f>
        <v>3</v>
      </c>
      <c r="R40" s="23"/>
    </row>
    <row r="41" spans="1:18" ht="15" thickBot="1">
      <c r="A41" s="49" t="s">
        <v>50</v>
      </c>
      <c r="B41" s="50">
        <f>$O$28+$O$32+$O$36+$P$40+$P$44+$P$48</f>
        <v>11</v>
      </c>
      <c r="C41" s="50">
        <f>IF($L$28="",0,$L$28)+IF($L$32="",0,$L$32)+IF($L$36="",0,$L$36)+IF($M$40="",0,$M$40)+IF($M$44="",0,$M$44)+IF($M$48="",0,$M$48)</f>
        <v>12</v>
      </c>
      <c r="D41" s="50">
        <f>IF($M$28="",0,$M$28)+IF($M$32="",0,$M$32)+IF($M$36="",0,$M$36)+IF($L$40="",0,$L$40)+IF($L$44="",0,$L$44)+IF($L$48="",0,$L$48)</f>
        <v>8</v>
      </c>
      <c r="E41" s="50">
        <f>C41-D41</f>
        <v>4</v>
      </c>
      <c r="F41" s="49">
        <f>+'1° GIORNATA'!$B$48+'2° GIORNATA'!$B$48+'3° GIORNATA'!$B$48+'4° GIORNATA'!$D$48+'5° GIORNATA'!$D$48+'6° GIORNATA'!$D$48</f>
        <v>416</v>
      </c>
      <c r="G41" s="4" t="s">
        <v>18</v>
      </c>
      <c r="H41" s="4"/>
      <c r="J41" t="str">
        <f>K29</f>
        <v>MARCELLONA</v>
      </c>
      <c r="K41" t="str">
        <f>J29</f>
        <v>AC CONTE</v>
      </c>
      <c r="L41">
        <f>IF('4° GIORNATA'!$K$48=1,"",'4° GIORNATA'!$K$35)</f>
        <v>4</v>
      </c>
      <c r="M41">
        <f>IF('4° GIORNATA'!$M$48=0,"",'4° GIORNATA'!$M$35)</f>
        <v>3</v>
      </c>
      <c r="N41">
        <v>1</v>
      </c>
      <c r="O41">
        <f>IF(L41="",0,IF(L41&gt;M41,3,IF(L41=M41,1,0)))</f>
        <v>3</v>
      </c>
      <c r="P41">
        <f>IF(M41="",0,IF(M41&gt;L41,3,IF(M41=L41,1,0)))</f>
        <v>0</v>
      </c>
      <c r="Q41" s="6"/>
      <c r="R41" s="23"/>
    </row>
    <row r="42" spans="1:18" ht="15" thickBot="1">
      <c r="A42" s="49" t="s">
        <v>60</v>
      </c>
      <c r="B42" s="50">
        <f>$P$29+$P$33+$P$36+$O$41+$O$45+$O$48</f>
        <v>10</v>
      </c>
      <c r="C42" s="50">
        <f>IF($M$29="",0,$M$29)+IF($M$33="",0,$M$33)+IF($M$36="",0,$M$36)+IF($L$41="",0,$L$41)+IF($L$45="",0,$L$45)+IF($L$48="",0,$L$48)</f>
        <v>13</v>
      </c>
      <c r="D42" s="50">
        <f>IF($L$29="",0,$L$29)+IF($L$33="",0,$L$33)+IF($L$36="",0,$L$36)+IF($M$41="",0,$M$41)+IF(M$45="",0,$M$45)+IF($M$48="",0,$M$48)</f>
        <v>11</v>
      </c>
      <c r="E42" s="50">
        <f>C42-D42</f>
        <v>2</v>
      </c>
      <c r="F42" s="50">
        <f>+'1° GIORNATA'!$M$48+'2° GIORNATA'!$M$48+'3° GIORNATA'!$D$48+'4° GIORNATA'!$K$48+'5° GIORNATA'!$K$48+'6° GIORNATA'!$B$48</f>
        <v>435.5</v>
      </c>
      <c r="G42" s="4" t="s">
        <v>19</v>
      </c>
      <c r="H42" s="4"/>
      <c r="N42">
        <v>2</v>
      </c>
      <c r="R42" s="23"/>
    </row>
    <row r="43" spans="1:18" ht="15" thickBot="1">
      <c r="A43" s="49" t="s">
        <v>54</v>
      </c>
      <c r="B43" s="50">
        <f>$O$29+$P$32+$O$37+$P$41+$O$44+$P$49</f>
        <v>10</v>
      </c>
      <c r="C43" s="50">
        <f>IF($L$29="",0,$L$29)+IF($M$32="",0,$M$32)+IF($L$37="",0,$L$37)+IF($M$41="",0,$M$41)+IF($L$44="",0,$L$44)+IF($M$49="",0,$M$49)</f>
        <v>12</v>
      </c>
      <c r="D43" s="50">
        <f>IF($M$29="",0,$M$29)+IF($L$32="",0,$L$32)+IF($M$37="",0,$M$37)+IF($L$41="",0,$L$41)+IF($M$44="",0,$M$44)+IF($L$49="",0,$L$49)</f>
        <v>9</v>
      </c>
      <c r="E43" s="50">
        <f>C43-D43</f>
        <v>3</v>
      </c>
      <c r="F43" s="50">
        <f>+'1° GIORNATA'!$K$48+'2° GIORNATA'!$D$48+'3° GIORNATA'!$K$48+'4° GIORNATA'!$M$48+'5° GIORNATA'!$B$48+'6° GIORNATA'!$M$48</f>
        <v>429</v>
      </c>
      <c r="G43" s="4"/>
      <c r="H43" s="4"/>
      <c r="J43" s="4" t="s">
        <v>30</v>
      </c>
      <c r="N43">
        <v>3</v>
      </c>
      <c r="R43" s="23"/>
    </row>
    <row r="44" spans="1:18" ht="15" thickBot="1">
      <c r="A44" s="49" t="s">
        <v>52</v>
      </c>
      <c r="B44" s="101">
        <f>$P$28+$O$33+$P$37+$O$40+$P$45+$O$49</f>
        <v>3</v>
      </c>
      <c r="C44" s="50">
        <f>IF($M$28="",0,$M$28)+IF($L$33="",0,$L$33)+IF($M$37="",0,$M$37)+IF($L$40="",0,$L$40)+IF($M$45="",0,$M$45)+IF($L$49="",0,$L$49)</f>
        <v>7</v>
      </c>
      <c r="D44" s="50">
        <f>IF($L$28="",0,$L$28)+IF($M$33="",0,$M$33)+IF($L$37="",0,$L$37)+IF($M$40="",0,$M$40)+IF($L$45="",0,$L$45)+IF($M$49="",0,$M$49)</f>
        <v>16</v>
      </c>
      <c r="E44" s="50">
        <f>C44-D44</f>
        <v>-9</v>
      </c>
      <c r="F44" s="50">
        <f>+'1° GIORNATA'!$D$48+'2° GIORNATA'!$K$48+'3° GIORNATA'!$M$48+'4° GIORNATA'!$B$48+'5° GIORNATA'!$M$48+'6° GIORNATA'!$K$48</f>
        <v>390</v>
      </c>
      <c r="G44" s="21"/>
      <c r="H44" s="21"/>
      <c r="J44" t="str">
        <f>K32</f>
        <v>AC CONTE</v>
      </c>
      <c r="K44" t="str">
        <f>J32</f>
        <v>EVRIBADI</v>
      </c>
      <c r="L44">
        <f>IF('5° GIORNATA'!$B$48=1,"",'5° GIORNATA'!$B$35)</f>
        <v>1</v>
      </c>
      <c r="M44">
        <f>IF('5° GIORNATA'!$D$48=0,"",'5° GIORNATA'!$D$35)</f>
        <v>1</v>
      </c>
      <c r="N44">
        <v>4</v>
      </c>
      <c r="O44">
        <f>IF(L44="",0,IF(L44&gt;M44,3,IF(L44=M44,1,0)))</f>
        <v>1</v>
      </c>
      <c r="P44">
        <f>IF(M44="",0,IF(M44&gt;L44,3,IF(M44=L44,1,0)))</f>
        <v>1</v>
      </c>
      <c r="R44" s="23"/>
    </row>
    <row r="45" spans="1:18">
      <c r="A45" s="20"/>
      <c r="B45" s="38"/>
      <c r="C45" s="38"/>
      <c r="D45" s="38"/>
      <c r="E45" s="38"/>
      <c r="F45" s="38"/>
      <c r="J45" t="str">
        <f>K33</f>
        <v>MARCELLONA</v>
      </c>
      <c r="K45" t="str">
        <f>J33</f>
        <v>SCARSENAL</v>
      </c>
      <c r="L45">
        <f>IF('5° GIORNATA'!$K$48=1,"",'5° GIORNATA'!$K$35)</f>
        <v>3</v>
      </c>
      <c r="M45">
        <f>IF('5° GIORNATA'!$M$48=0,"",'5° GIORNATA'!$M$35)</f>
        <v>4</v>
      </c>
      <c r="O45">
        <f>IF(L45="",0,IF(L45&gt;M45,3,IF(L45=M45,1,0)))</f>
        <v>0</v>
      </c>
      <c r="P45">
        <f>IF(M45="",0,IF(M45&gt;L45,3,IF(M45=L45,1,0)))</f>
        <v>3</v>
      </c>
      <c r="R45" s="23"/>
    </row>
    <row r="46" spans="1:18">
      <c r="R46" s="23"/>
    </row>
    <row r="47" spans="1:18">
      <c r="J47" s="4" t="s">
        <v>174</v>
      </c>
      <c r="R47" s="23"/>
    </row>
    <row r="48" spans="1:18">
      <c r="J48" t="str">
        <f>K36</f>
        <v>MARCELLONA</v>
      </c>
      <c r="K48" t="str">
        <f>J36</f>
        <v>EVRIBADI</v>
      </c>
      <c r="L48">
        <f>IF('6° GIORNATA'!$B$48=1,"",'6° GIORNATA'!$B$35)</f>
        <v>0</v>
      </c>
      <c r="M48">
        <f>IF('6° GIORNATA'!$D$48=0,"",'6° GIORNATA'!$D$35)</f>
        <v>0</v>
      </c>
      <c r="O48">
        <f>IF(L48="",0,IF(L48&gt;M48,3,IF(L48=M48,1,0)))</f>
        <v>1</v>
      </c>
      <c r="P48">
        <f>IF(M48="",0,IF(M48&gt;L48,3,IF(M48=L48,1,0)))</f>
        <v>1</v>
      </c>
      <c r="R48" s="23"/>
    </row>
    <row r="49" spans="1:18">
      <c r="J49" t="str">
        <f>K37</f>
        <v>SCARSENAL</v>
      </c>
      <c r="K49" t="str">
        <f>J37</f>
        <v>AC CONTE</v>
      </c>
      <c r="L49">
        <f>IF('6° GIORNATA'!$K$48=1,"",'6° GIORNATA'!$K$35)</f>
        <v>0</v>
      </c>
      <c r="M49">
        <f>IF('6° GIORNATA'!$M$48=0,"",'6° GIORNATA'!$M$35)</f>
        <v>3</v>
      </c>
      <c r="O49">
        <f>IF(L49="",0,IF(L49&gt;M49,3,IF(L49=M49,1,0)))</f>
        <v>0</v>
      </c>
      <c r="P49">
        <f>IF(M49="",0,IF(M49&gt;L49,3,IF(M49=L49,1,0)))</f>
        <v>3</v>
      </c>
      <c r="R49" s="23"/>
    </row>
    <row r="50" spans="1:18">
      <c r="R50" s="23"/>
    </row>
    <row r="51" spans="1:18" ht="15" thickBot="1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24"/>
    </row>
    <row r="52" spans="1:18">
      <c r="R52" s="23"/>
    </row>
    <row r="53" spans="1:18" ht="18">
      <c r="A53" s="11" t="s">
        <v>56</v>
      </c>
      <c r="J53" s="4" t="s">
        <v>10</v>
      </c>
      <c r="R53" s="23"/>
    </row>
    <row r="54" spans="1:18">
      <c r="J54" t="str">
        <f>A57</f>
        <v>FLYBEARD</v>
      </c>
      <c r="K54" t="str">
        <f>A58</f>
        <v>MC TOWN</v>
      </c>
      <c r="L54">
        <f>IF('1° GIORNATA'!$B$76=0,"",'1° GIORNATA'!$B$63)</f>
        <v>0</v>
      </c>
      <c r="M54">
        <f>IF('1° GIORNATA'!$D$76=0,"",'1° GIORNATA'!$D$63)</f>
        <v>4</v>
      </c>
      <c r="O54">
        <f>IF(L54="",0,IF(L54&gt;M54,3,IF(L54=M54,1,0)))</f>
        <v>0</v>
      </c>
      <c r="P54">
        <f>IF(M54="",0,IF(M54&gt;L54,3,IF(M54=L54,1,0)))</f>
        <v>3</v>
      </c>
      <c r="R54" s="23"/>
    </row>
    <row r="55" spans="1:18" ht="15">
      <c r="A55" s="29" t="s">
        <v>42</v>
      </c>
      <c r="J55" t="str">
        <f>A59</f>
        <v>SKIACCIAK MOSCA</v>
      </c>
      <c r="K55" t="str">
        <f>A60</f>
        <v>AC NUMBERS</v>
      </c>
      <c r="L55">
        <f>IF('1° GIORNATA'!$K$76=0,"",'1° GIORNATA'!$K$63)</f>
        <v>4</v>
      </c>
      <c r="M55">
        <f>IF('1° GIORNATA'!$M$76=0,"",'1° GIORNATA'!$M$63)</f>
        <v>5</v>
      </c>
      <c r="O55">
        <f>IF(L55="",0,IF(L55&gt;M55,3,IF(L55=M55,1,0)))</f>
        <v>0</v>
      </c>
      <c r="P55">
        <f>IF(M55="",0,IF(M55&gt;L55,3,IF(M55=L55,1,0)))</f>
        <v>3</v>
      </c>
      <c r="R55" s="23"/>
    </row>
    <row r="56" spans="1:18">
      <c r="R56" s="23"/>
    </row>
    <row r="57" spans="1:18">
      <c r="A57" t="s">
        <v>59</v>
      </c>
      <c r="B57" t="s">
        <v>40</v>
      </c>
      <c r="J57" s="4" t="s">
        <v>11</v>
      </c>
      <c r="R57" s="23"/>
    </row>
    <row r="58" spans="1:18">
      <c r="A58" t="s">
        <v>212</v>
      </c>
      <c r="B58" t="s">
        <v>215</v>
      </c>
      <c r="J58" t="str">
        <f>A57</f>
        <v>FLYBEARD</v>
      </c>
      <c r="K58" t="str">
        <f>A59</f>
        <v>SKIACCIAK MOSCA</v>
      </c>
      <c r="L58">
        <f>IF('2° GIORNATA'!$B$76=1,"",'2° GIORNATA'!$B$63)</f>
        <v>3</v>
      </c>
      <c r="M58">
        <f>IF('2° GIORNATA'!$D$76=0,"",'2° GIORNATA'!$D$63)</f>
        <v>1</v>
      </c>
      <c r="O58">
        <f>IF(L58="",0,IF(L58&gt;M58,3,IF(L58=M58,1,0)))</f>
        <v>3</v>
      </c>
      <c r="P58">
        <f>IF(M58="",0,IF(M58&gt;L58,3,IF(M58=L58,1,0)))</f>
        <v>0</v>
      </c>
      <c r="R58" s="23"/>
    </row>
    <row r="59" spans="1:18">
      <c r="A59" t="s">
        <v>51</v>
      </c>
      <c r="B59" t="s">
        <v>57</v>
      </c>
      <c r="J59" t="str">
        <f>A58</f>
        <v>MC TOWN</v>
      </c>
      <c r="K59" t="str">
        <f>A60</f>
        <v>AC NUMBERS</v>
      </c>
      <c r="L59">
        <f>IF('2° GIORNATA'!$K$76=1,"",'2° GIORNATA'!$K$63)</f>
        <v>4</v>
      </c>
      <c r="M59">
        <f>IF('2° GIORNATA'!$M$76=0,"",'2° GIORNATA'!$M$63)</f>
        <v>0</v>
      </c>
      <c r="O59">
        <f>IF(L59="",0,IF(L59&gt;M59,3,IF(L59=M59,1,0)))</f>
        <v>3</v>
      </c>
      <c r="P59">
        <f>IF(M59="",0,IF(M59&gt;L59,3,IF(M59=L59,1,0)))</f>
        <v>0</v>
      </c>
      <c r="R59" s="23"/>
    </row>
    <row r="60" spans="1:18">
      <c r="A60" t="s">
        <v>213</v>
      </c>
      <c r="B60" t="s">
        <v>58</v>
      </c>
      <c r="R60" s="23"/>
    </row>
    <row r="61" spans="1:18">
      <c r="J61" s="4" t="s">
        <v>12</v>
      </c>
      <c r="R61" s="23"/>
    </row>
    <row r="62" spans="1:18">
      <c r="J62" t="str">
        <f>A57</f>
        <v>FLYBEARD</v>
      </c>
      <c r="K62" t="str">
        <f>A60</f>
        <v>AC NUMBERS</v>
      </c>
      <c r="L62">
        <f>IF('3° GIORNATA'!$B$76=1,"",'3° GIORNATA'!$B$63)</f>
        <v>4</v>
      </c>
      <c r="M62">
        <f>IF('3° GIORNATA'!$D$76=0,"",'3° GIORNATA'!$D$63)</f>
        <v>4</v>
      </c>
      <c r="O62">
        <f>IF(L62="",0,IF(L62&gt;M62,3,IF(L62=M62,1,0)))</f>
        <v>1</v>
      </c>
      <c r="P62">
        <f>IF(M62="",0,IF(M62&gt;L62,3,IF(M62=L62,1,0)))</f>
        <v>1</v>
      </c>
      <c r="R62" s="23"/>
    </row>
    <row r="63" spans="1:18">
      <c r="J63" t="str">
        <f>A59</f>
        <v>SKIACCIAK MOSCA</v>
      </c>
      <c r="K63" t="str">
        <f>A58</f>
        <v>MC TOWN</v>
      </c>
      <c r="L63">
        <f>IF('3° GIORNATA'!$K$76=1,"",'3° GIORNATA'!$K$63)</f>
        <v>3</v>
      </c>
      <c r="M63">
        <f>IF('3° GIORNATA'!$M$76=0,"",'3° GIORNATA'!$M$63)</f>
        <v>4</v>
      </c>
      <c r="O63">
        <f>IF(L63="",0,IF(L63&gt;M63,3,IF(L63=M63,1,0)))</f>
        <v>0</v>
      </c>
      <c r="P63">
        <f>IF(M63="",0,IF(M63&gt;L63,3,IF(M63=L63,1,0)))</f>
        <v>3</v>
      </c>
      <c r="R63" s="23"/>
    </row>
    <row r="64" spans="1:18" ht="15">
      <c r="A64" s="29" t="s">
        <v>41</v>
      </c>
      <c r="R64" s="23"/>
    </row>
    <row r="65" spans="1:20">
      <c r="J65" s="4" t="s">
        <v>29</v>
      </c>
      <c r="R65" s="23"/>
    </row>
    <row r="66" spans="1:20" ht="15" thickBot="1">
      <c r="B66" s="4" t="s">
        <v>6</v>
      </c>
      <c r="C66" s="4" t="s">
        <v>7</v>
      </c>
      <c r="D66" s="4" t="s">
        <v>8</v>
      </c>
      <c r="E66" s="4" t="s">
        <v>9</v>
      </c>
      <c r="F66" s="4" t="s">
        <v>15</v>
      </c>
      <c r="J66" t="str">
        <f>K54</f>
        <v>MC TOWN</v>
      </c>
      <c r="K66" t="str">
        <f>J54</f>
        <v>FLYBEARD</v>
      </c>
      <c r="L66">
        <f>IF('4° GIORNATA'!$B$78=1,"",'4° GIORNATA'!$B$65)</f>
        <v>1</v>
      </c>
      <c r="M66">
        <f>IF('4° GIORNATA'!$D$78=0,"",'4° GIORNATA'!$D$65)</f>
        <v>4</v>
      </c>
      <c r="O66">
        <f>IF(L66="",0,IF(L66&gt;M66,3,IF(L66=M66,1,0)))</f>
        <v>0</v>
      </c>
      <c r="P66">
        <f>IF(M66="",0,IF(M66&gt;L66,3,IF(M66=L66,1,0)))</f>
        <v>3</v>
      </c>
      <c r="R66" s="23"/>
    </row>
    <row r="67" spans="1:20" ht="15" thickBot="1">
      <c r="A67" s="49" t="s">
        <v>212</v>
      </c>
      <c r="B67" s="50">
        <f>$P$54+$O$59+$P$63+$O$66+$P$71+$O$75</f>
        <v>12</v>
      </c>
      <c r="C67" s="50">
        <f>IF($M$54="",0,$M$54)+IF($L$59="",0,$L$59)+IF($M$63="",0,$M$63)+IF($L$66="",0,$L$66)+IF($M$71="",0,$M$71)+IF($L$75="",0,$L$75)</f>
        <v>19</v>
      </c>
      <c r="D67" s="50">
        <f>IF($L$54="",0,$L$54)+IF($M$59="",0,$M$59)+IF($L$63="",0,$L$63)+IF($M$66="",0,$M$66)+IF($L$71="",0,$L$71)+IF($M$75="",0,$M$75)</f>
        <v>11</v>
      </c>
      <c r="E67" s="50">
        <f>C67-D67</f>
        <v>8</v>
      </c>
      <c r="F67" s="50">
        <f>+'1° GIORNATA'!D76+'2° GIORNATA'!K76+'3° GIORNATA'!M76+'4° GIORNATA'!B78+'5° GIORNATA'!M76+'6° GIORNATA'!K76</f>
        <v>462.5</v>
      </c>
      <c r="G67" s="4" t="s">
        <v>176</v>
      </c>
      <c r="H67" s="4"/>
      <c r="J67" t="str">
        <f>K55</f>
        <v>AC NUMBERS</v>
      </c>
      <c r="K67" t="str">
        <f>J55</f>
        <v>SKIACCIAK MOSCA</v>
      </c>
      <c r="L67">
        <f>IF('4° GIORNATA'!$K$78=1,"",'4° GIORNATA'!$K$65)</f>
        <v>2</v>
      </c>
      <c r="M67">
        <f>IF('4° GIORNATA'!$M$78=0,"",'4° GIORNATA'!$M$65)</f>
        <v>4</v>
      </c>
      <c r="N67">
        <v>1</v>
      </c>
      <c r="O67">
        <f>IF(L67="",0,IF(L67&gt;M67,3,IF(L67=M67,1,0)))</f>
        <v>0</v>
      </c>
      <c r="P67">
        <f>IF(M67="",0,IF(M67&gt;L67,3,IF(M67=L67,1,0)))</f>
        <v>3</v>
      </c>
      <c r="Q67" s="6"/>
      <c r="R67" s="23"/>
    </row>
    <row r="68" spans="1:20" ht="15" thickBot="1">
      <c r="A68" s="49" t="s">
        <v>59</v>
      </c>
      <c r="B68" s="50">
        <f>$O$54+$O$58+$O$62+$P$66+$P$70+$P$74</f>
        <v>10</v>
      </c>
      <c r="C68" s="50">
        <f>IF($L$54="",0,$L$54)+IF($L$58="",0,$L$58)+IF($L$62="",0,$L$62)+IF($M$66="",0,$M$66)+IF($M$70="",0,$M$70)+IF($M$74="",0,$M$74)</f>
        <v>16</v>
      </c>
      <c r="D68" s="50">
        <f>IF($M$54="",0,$M$54)+IF($M$58="",0,$M$58)+IF($M$62="",0,$M$62)+IF($L$66="",0,$L$66)+IF($L$70="",0,$L$70)+IF($L$74="",0,$L$74)</f>
        <v>14</v>
      </c>
      <c r="E68" s="50">
        <f>C68-D68</f>
        <v>2</v>
      </c>
      <c r="F68" s="50">
        <f>+'1° GIORNATA'!B76+'2° GIORNATA'!B76+'3° GIORNATA'!B76+'4° GIORNATA'!D78+'5° GIORNATA'!D76+'6° GIORNATA'!D76</f>
        <v>446</v>
      </c>
      <c r="G68" s="4" t="s">
        <v>177</v>
      </c>
      <c r="H68" s="4"/>
      <c r="N68">
        <v>2</v>
      </c>
      <c r="R68" s="23"/>
    </row>
    <row r="69" spans="1:20" ht="15" thickBot="1">
      <c r="A69" s="49" t="s">
        <v>213</v>
      </c>
      <c r="B69" s="50">
        <f>$P$55+$P$59+$P$62+$O$67+$O$71+$O$74</f>
        <v>7</v>
      </c>
      <c r="C69" s="50">
        <f>IF($M$55="",0,$M$55)+IF($M$59="",0,$M$59)+IF($M$62="",0,$M$62)+IF($L$67="",0,$L$67)+IF($L$71="",0,$L$71)+IF($L$74="",0,$L$74)</f>
        <v>17</v>
      </c>
      <c r="D69" s="50">
        <f>IF($L$55="",0,$L$55)+IF($L$59="",0,$L$59)+IF($L$62="",0,$L$62)+IF($M$67="",0,$M$67)+IF($M$71="",0,$M$71)+IF($M$74="",0,$M$74)</f>
        <v>23</v>
      </c>
      <c r="E69" s="50">
        <f>C69-D69</f>
        <v>-6</v>
      </c>
      <c r="F69" s="50">
        <f>+'1° GIORNATA'!M76+'2° GIORNATA'!M76+'3° GIORNATA'!D76+'4° GIORNATA'!K78+'5° GIORNATA'!K76+'6° GIORNATA'!B76</f>
        <v>453.5</v>
      </c>
      <c r="G69" s="4"/>
      <c r="H69" s="4"/>
      <c r="J69" s="4" t="s">
        <v>30</v>
      </c>
      <c r="N69">
        <v>3</v>
      </c>
      <c r="R69" s="23"/>
    </row>
    <row r="70" spans="1:20" ht="15" thickBot="1">
      <c r="A70" s="49" t="s">
        <v>51</v>
      </c>
      <c r="B70" s="50">
        <f>$O$55+$P$58+$O$63+$P$67+$O$70+$P$75</f>
        <v>6</v>
      </c>
      <c r="C70" s="50">
        <f>IF($L$55="",0,$L$55)+IF($M$58="",0,$M$58)+IF($L$63="",0,$L$63)+IF($M$67="",0,$M$67)+IF($L$70="",0,$L$70)+IF($M$75="",0,$M$75)</f>
        <v>14</v>
      </c>
      <c r="D70" s="50">
        <f>IF($M$55="",0,$M$55)+IF($L$58="",0,$L$58)+IF($M$63="",0,$M$63)+IF($L$67="",0,$L$67)+IF($M$70="",0,$M$70)+IF($L$75="",0,$L$75)</f>
        <v>18</v>
      </c>
      <c r="E70" s="50">
        <f>C70-D70</f>
        <v>-4</v>
      </c>
      <c r="F70" s="50">
        <f>+'1° GIORNATA'!K76+'2° GIORNATA'!D76+'3° GIORNATA'!K76+'4° GIORNATA'!M78+'5° GIORNATA'!B76+'6° GIORNATA'!M76</f>
        <v>441.5</v>
      </c>
      <c r="G70" s="21"/>
      <c r="H70" s="21"/>
      <c r="J70" t="str">
        <f>K58</f>
        <v>SKIACCIAK MOSCA</v>
      </c>
      <c r="K70" t="str">
        <f>J58</f>
        <v>FLYBEARD</v>
      </c>
      <c r="L70">
        <f>IF('5° GIORNATA'!$B$76=1,"",'5° GIORNATA'!$B$63)</f>
        <v>1</v>
      </c>
      <c r="M70">
        <f>IF('5° GIORNATA'!$D$76=0,"",'5° GIORNATA'!$D$63)</f>
        <v>0</v>
      </c>
      <c r="N70">
        <v>4</v>
      </c>
      <c r="O70">
        <f>IF(L70="",0,IF(L70&gt;M70,3,IF(L70=M70,1,0)))</f>
        <v>3</v>
      </c>
      <c r="P70">
        <f>IF(M70="",0,IF(M70&gt;L70,3,IF(M70=L70,1,0)))</f>
        <v>0</v>
      </c>
      <c r="R70" s="23"/>
    </row>
    <row r="71" spans="1:20">
      <c r="A71" s="20"/>
      <c r="B71" s="38"/>
      <c r="C71" s="38"/>
      <c r="D71" s="38"/>
      <c r="E71" s="38"/>
      <c r="F71" s="38"/>
      <c r="J71" t="str">
        <f>K59</f>
        <v>AC NUMBERS</v>
      </c>
      <c r="K71" t="str">
        <f>J59</f>
        <v>MC TOWN</v>
      </c>
      <c r="L71">
        <f>IF('5° GIORNATA'!$K$76=1,"",'5° GIORNATA'!$K$63)</f>
        <v>3</v>
      </c>
      <c r="M71">
        <f>IF('5° GIORNATA'!$M$76=0,"",'5° GIORNATA'!$M$63)</f>
        <v>2</v>
      </c>
      <c r="O71">
        <f>IF(L71="",0,IF(L71&gt;M71,3,IF(L71=M71,1,0)))</f>
        <v>3</v>
      </c>
      <c r="P71">
        <f>IF(M71="",0,IF(M71&gt;L71,3,IF(M71=L71,1,0)))</f>
        <v>0</v>
      </c>
      <c r="R71" s="23"/>
    </row>
    <row r="72" spans="1:20">
      <c r="R72" s="23"/>
    </row>
    <row r="73" spans="1:20">
      <c r="J73" s="4" t="s">
        <v>174</v>
      </c>
      <c r="R73" s="23"/>
    </row>
    <row r="74" spans="1:20">
      <c r="J74" t="str">
        <f>K62</f>
        <v>AC NUMBERS</v>
      </c>
      <c r="K74" t="str">
        <f>J62</f>
        <v>FLYBEARD</v>
      </c>
      <c r="L74">
        <f>IF('6° GIORNATA'!$B$76=1,"",'6° GIORNATA'!$B$63)</f>
        <v>3</v>
      </c>
      <c r="M74">
        <f>IF('6° GIORNATA'!$D$76=0,"",'6° GIORNATA'!$D$63)</f>
        <v>5</v>
      </c>
      <c r="O74">
        <f>IF(L74="",0,IF(L74&gt;M74,3,IF(L74=M74,1,0)))</f>
        <v>0</v>
      </c>
      <c r="P74">
        <f>IF(M74="",0,IF(M74&gt;L74,3,IF(M74=L74,1,0)))</f>
        <v>3</v>
      </c>
      <c r="R74" s="23"/>
    </row>
    <row r="75" spans="1:20">
      <c r="J75" t="str">
        <f>K63</f>
        <v>MC TOWN</v>
      </c>
      <c r="K75" t="str">
        <f>J63</f>
        <v>SKIACCIAK MOSCA</v>
      </c>
      <c r="L75">
        <f>IF('6° GIORNATA'!$K$76=1,"",'6° GIORNATA'!$K$63)</f>
        <v>4</v>
      </c>
      <c r="M75">
        <f>IF('6° GIORNATA'!$M$76=0,"",'6° GIORNATA'!$M$63)</f>
        <v>1</v>
      </c>
      <c r="O75">
        <f>IF(L75="",0,IF(L75&gt;M75,3,IF(L75=M75,1,0)))</f>
        <v>3</v>
      </c>
      <c r="P75">
        <f>IF(M75="",0,IF(M75&gt;L75,3,IF(M75=L75,1,0)))</f>
        <v>0</v>
      </c>
      <c r="R75" s="23"/>
    </row>
    <row r="76" spans="1:20">
      <c r="R76" s="23"/>
    </row>
    <row r="77" spans="1:20" ht="15" thickBot="1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24"/>
    </row>
    <row r="78" spans="1:20">
      <c r="J78" s="6"/>
      <c r="K78" s="6"/>
    </row>
    <row r="79" spans="1:20" ht="19" thickBot="1">
      <c r="A79" s="11" t="s">
        <v>20</v>
      </c>
      <c r="J79" s="6"/>
      <c r="K79" s="6"/>
    </row>
    <row r="80" spans="1:20" ht="15" thickBot="1">
      <c r="E80" s="125" t="s">
        <v>31</v>
      </c>
      <c r="F80" s="125"/>
      <c r="G80" s="125" t="s">
        <v>32</v>
      </c>
      <c r="H80" s="125"/>
      <c r="R80" s="115" t="s">
        <v>205</v>
      </c>
      <c r="S80" s="116"/>
      <c r="T80" s="117"/>
    </row>
    <row r="81" spans="1:20" ht="15" thickBot="1">
      <c r="A81" s="105" t="str">
        <f>D2</f>
        <v>MC TOWN</v>
      </c>
      <c r="B81" s="132" t="str">
        <f>D9</f>
        <v>AC DENTI</v>
      </c>
      <c r="C81" s="132"/>
      <c r="D81" s="132"/>
      <c r="E81" s="52"/>
      <c r="F81" s="53"/>
      <c r="G81" s="52"/>
      <c r="H81" s="53"/>
      <c r="I81" s="4" t="s">
        <v>178</v>
      </c>
      <c r="J81" s="20"/>
      <c r="K81" s="21"/>
      <c r="L81" s="21"/>
      <c r="M81" s="21"/>
      <c r="N81" s="21"/>
      <c r="O81" s="21"/>
      <c r="R81" s="120"/>
      <c r="S81" s="121"/>
      <c r="T81" s="35"/>
    </row>
    <row r="82" spans="1:20" ht="16" thickBot="1">
      <c r="A82" s="105" t="str">
        <f>D4</f>
        <v>EVRIBADI</v>
      </c>
      <c r="B82" s="132" t="str">
        <f>D7</f>
        <v>MARCELLONA</v>
      </c>
      <c r="C82" s="132"/>
      <c r="D82" s="132"/>
      <c r="E82" s="54"/>
      <c r="F82" s="7"/>
      <c r="G82" s="52"/>
      <c r="H82" s="7"/>
      <c r="I82" s="4" t="s">
        <v>179</v>
      </c>
      <c r="J82" s="20"/>
      <c r="K82" s="38"/>
      <c r="L82" s="38"/>
      <c r="M82" s="38"/>
      <c r="N82" s="38"/>
      <c r="O82" s="38"/>
      <c r="R82" s="118"/>
      <c r="S82" s="119"/>
      <c r="T82" s="86"/>
    </row>
    <row r="83" spans="1:20" ht="16" thickBot="1">
      <c r="A83" s="105" t="str">
        <f>D3</f>
        <v>CS RIPOSA</v>
      </c>
      <c r="B83" s="132" t="str">
        <f>D8</f>
        <v>NUMBERS</v>
      </c>
      <c r="C83" s="132"/>
      <c r="D83" s="132"/>
      <c r="E83" s="52"/>
      <c r="F83" s="53"/>
      <c r="G83" s="52"/>
      <c r="H83" s="53"/>
      <c r="I83" s="4" t="s">
        <v>21</v>
      </c>
      <c r="J83" s="20"/>
      <c r="K83" s="38"/>
      <c r="L83" s="38"/>
      <c r="M83" s="38"/>
      <c r="N83" s="38"/>
      <c r="O83" s="38"/>
      <c r="R83" s="118"/>
      <c r="S83" s="119"/>
      <c r="T83" s="86"/>
    </row>
    <row r="84" spans="1:20" ht="16" thickBot="1">
      <c r="A84" s="105" t="str">
        <f>D5</f>
        <v>FLYBEARD</v>
      </c>
      <c r="B84" s="132" t="str">
        <f>D6</f>
        <v>INTERFOGAT</v>
      </c>
      <c r="C84" s="132"/>
      <c r="D84" s="132"/>
      <c r="E84" s="52"/>
      <c r="F84" s="53"/>
      <c r="G84" s="52"/>
      <c r="H84" s="53"/>
      <c r="I84" s="4" t="s">
        <v>22</v>
      </c>
      <c r="J84" s="20"/>
      <c r="K84" s="38"/>
      <c r="L84" s="38"/>
      <c r="M84" s="38"/>
      <c r="N84" s="38"/>
      <c r="O84" s="38"/>
      <c r="R84" s="122"/>
      <c r="S84" s="123"/>
      <c r="T84" s="87"/>
    </row>
    <row r="85" spans="1:20">
      <c r="J85" s="20"/>
      <c r="K85" s="38"/>
      <c r="L85" s="38"/>
      <c r="M85" s="38"/>
      <c r="N85" s="38"/>
      <c r="O85" s="38"/>
    </row>
    <row r="86" spans="1:20">
      <c r="J86" s="20"/>
      <c r="K86" s="38"/>
      <c r="L86" s="38"/>
      <c r="M86" s="38"/>
      <c r="N86" s="38"/>
      <c r="O86" s="38"/>
    </row>
    <row r="87" spans="1:20" ht="18">
      <c r="A87" s="11" t="s">
        <v>24</v>
      </c>
      <c r="J87" s="20"/>
      <c r="K87" s="38"/>
      <c r="L87" s="38"/>
      <c r="M87" s="38"/>
      <c r="N87" s="38"/>
      <c r="O87" s="38"/>
    </row>
    <row r="88" spans="1:20" ht="15" thickBot="1">
      <c r="E88" s="125" t="s">
        <v>31</v>
      </c>
      <c r="F88" s="125"/>
      <c r="G88" s="125" t="s">
        <v>32</v>
      </c>
      <c r="H88" s="125"/>
      <c r="J88" s="20"/>
      <c r="K88" s="38"/>
      <c r="L88" s="38"/>
      <c r="M88" s="38"/>
      <c r="N88" s="38"/>
      <c r="O88" s="38"/>
    </row>
    <row r="89" spans="1:20" ht="15" thickBot="1">
      <c r="A89" s="14" t="str">
        <f>IF(E81+G81&gt;F81+H81,A81,IF(E81+G81=F81+H81,IF(G81&gt;F81,A81,IF(F81&gt;G81,B81,IF(F81=G81,"rigori"))),B81))</f>
        <v>rigori</v>
      </c>
      <c r="B89" s="133" t="str">
        <f>IF(E82+G82&gt;F82+H82,A82,IF(E82+G82=F82+H82,IF(G82&gt;F82,A82,IF(F82&gt;G82,B82,IF(F82=G82,"rigori"))),B82))</f>
        <v>rigori</v>
      </c>
      <c r="C89" s="133"/>
      <c r="D89" s="134"/>
      <c r="E89" s="52"/>
      <c r="F89" s="51"/>
      <c r="G89" s="52"/>
      <c r="H89" s="53"/>
      <c r="I89" t="s">
        <v>23</v>
      </c>
      <c r="J89" s="20"/>
      <c r="K89" s="20"/>
      <c r="L89" s="20"/>
      <c r="M89" s="20"/>
      <c r="N89" s="20"/>
      <c r="O89" s="20"/>
      <c r="R89" s="130" t="s">
        <v>211</v>
      </c>
      <c r="S89" s="116"/>
      <c r="T89" s="117"/>
    </row>
    <row r="90" spans="1:20" ht="15" thickBot="1">
      <c r="A90" s="14" t="str">
        <f>IF(E83+G83&gt;F83+H83,A83,IF(E83+G83=F83+H83,IF(G83&gt;F83,A83,IF(F83&gt;G83,B83,IF(F83=G83,"rigori"))),B83))</f>
        <v>rigori</v>
      </c>
      <c r="B90" s="133" t="str">
        <f>IF(E84+G84&gt;F84+H84,A84,IF(E84+G84=F84+H84,IF(G84&gt;F84,A84,IF(F84&gt;G84,B84,IF(F84=G84,"rigori"))),B84))</f>
        <v>rigori</v>
      </c>
      <c r="C90" s="133"/>
      <c r="D90" s="134"/>
      <c r="E90" s="54"/>
      <c r="F90" s="7"/>
      <c r="G90" s="52"/>
      <c r="H90" s="7"/>
      <c r="I90" t="s">
        <v>25</v>
      </c>
      <c r="R90" s="120"/>
      <c r="S90" s="121"/>
      <c r="T90" s="35"/>
    </row>
    <row r="91" spans="1:20" ht="16" thickBot="1">
      <c r="A91" s="15"/>
      <c r="B91" s="131"/>
      <c r="C91" s="131"/>
      <c r="D91" s="131"/>
      <c r="E91" s="6"/>
      <c r="F91" s="6"/>
      <c r="G91" s="4"/>
      <c r="H91" s="4"/>
      <c r="R91" s="122"/>
      <c r="S91" s="123"/>
      <c r="T91" s="87"/>
    </row>
    <row r="92" spans="1:20">
      <c r="A92" s="15"/>
      <c r="B92" s="131"/>
      <c r="C92" s="131"/>
      <c r="D92" s="131"/>
      <c r="E92" s="6"/>
      <c r="F92" s="6"/>
      <c r="G92" s="4"/>
      <c r="H92" s="4"/>
    </row>
    <row r="93" spans="1:20" ht="18">
      <c r="A93" s="11" t="s">
        <v>26</v>
      </c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</row>
    <row r="94" spans="1:20" ht="15" thickBot="1">
      <c r="E94" s="125" t="s">
        <v>31</v>
      </c>
      <c r="F94" s="125"/>
      <c r="G94" s="125" t="s">
        <v>32</v>
      </c>
      <c r="H94" s="125"/>
      <c r="J94" s="6"/>
      <c r="K94" s="6"/>
      <c r="L94" s="6"/>
      <c r="M94" s="6"/>
      <c r="N94" s="6"/>
      <c r="O94" s="6"/>
      <c r="P94" s="6"/>
      <c r="Q94" s="64"/>
      <c r="R94" s="64"/>
      <c r="S94" s="6"/>
      <c r="T94" s="6"/>
    </row>
    <row r="95" spans="1:20" ht="15" thickBot="1">
      <c r="A95" s="14"/>
      <c r="B95" s="133"/>
      <c r="C95" s="133"/>
      <c r="D95" s="134"/>
      <c r="E95" s="52"/>
      <c r="F95" s="51"/>
      <c r="G95" s="52"/>
      <c r="H95" s="53"/>
      <c r="J95" s="6"/>
      <c r="K95" s="65"/>
      <c r="L95" s="70"/>
      <c r="M95" s="70"/>
      <c r="N95" s="70"/>
      <c r="O95" s="66"/>
      <c r="P95" s="66"/>
      <c r="Q95" s="66"/>
      <c r="R95" s="66"/>
      <c r="S95" s="6"/>
      <c r="T95" s="6"/>
    </row>
    <row r="96" spans="1:20">
      <c r="A96" s="15"/>
      <c r="B96" s="131"/>
      <c r="C96" s="131"/>
      <c r="D96" s="131"/>
      <c r="E96" s="6"/>
      <c r="F96" s="6"/>
      <c r="G96" s="4"/>
      <c r="H96" s="4"/>
      <c r="J96" s="6"/>
      <c r="K96" s="65"/>
      <c r="L96" s="70"/>
      <c r="M96" s="70"/>
      <c r="N96" s="70"/>
      <c r="O96" s="66"/>
      <c r="P96" s="66"/>
      <c r="Q96" s="66"/>
      <c r="R96" s="66"/>
      <c r="S96" s="6"/>
      <c r="T96" s="6"/>
    </row>
    <row r="97" spans="1:20">
      <c r="J97" s="6"/>
      <c r="K97" s="65"/>
      <c r="L97" s="70"/>
      <c r="M97" s="70"/>
      <c r="N97" s="70"/>
      <c r="O97" s="66"/>
      <c r="P97" s="66"/>
      <c r="Q97" s="66"/>
      <c r="R97" s="66"/>
      <c r="S97" s="6"/>
      <c r="T97" s="6"/>
    </row>
    <row r="98" spans="1:20" ht="18">
      <c r="A98" s="11" t="s">
        <v>180</v>
      </c>
      <c r="J98" s="28"/>
      <c r="K98" s="65"/>
      <c r="L98" s="70"/>
      <c r="M98" s="70"/>
      <c r="N98" s="70"/>
      <c r="O98" s="66"/>
      <c r="P98" s="66"/>
      <c r="Q98" s="66"/>
      <c r="R98" s="66"/>
      <c r="S98" s="6"/>
      <c r="T98" s="6"/>
    </row>
    <row r="99" spans="1:20" ht="15" thickBot="1">
      <c r="J99" s="6"/>
      <c r="K99" s="66"/>
      <c r="L99" s="66"/>
      <c r="M99" s="66"/>
      <c r="N99" s="66"/>
      <c r="O99" s="66"/>
      <c r="P99" s="66"/>
      <c r="Q99" s="66"/>
      <c r="R99" s="66"/>
      <c r="S99" s="6"/>
      <c r="T99" s="6"/>
    </row>
    <row r="100" spans="1:20" ht="15" thickBot="1">
      <c r="A100" s="63"/>
      <c r="J100" s="6"/>
      <c r="K100" s="66"/>
      <c r="L100" s="66"/>
      <c r="M100" s="66"/>
      <c r="N100" s="66"/>
      <c r="O100" s="66"/>
      <c r="P100" s="66"/>
      <c r="Q100" s="66"/>
      <c r="R100" s="66"/>
      <c r="S100" s="6"/>
      <c r="T100" s="6"/>
    </row>
    <row r="101" spans="1:20" ht="18">
      <c r="J101" s="6"/>
      <c r="K101" s="67"/>
      <c r="L101" s="66"/>
      <c r="M101" s="66"/>
      <c r="N101" s="66"/>
      <c r="O101" s="66"/>
      <c r="P101" s="66"/>
      <c r="Q101" s="66"/>
      <c r="R101" s="66"/>
      <c r="S101" s="6"/>
      <c r="T101" s="6"/>
    </row>
    <row r="102" spans="1:20">
      <c r="J102" s="6"/>
      <c r="K102" s="66"/>
      <c r="L102" s="66"/>
      <c r="M102" s="66"/>
      <c r="N102" s="66"/>
      <c r="O102" s="71"/>
      <c r="P102" s="71"/>
      <c r="Q102" s="64"/>
      <c r="R102" s="64"/>
      <c r="S102" s="6"/>
      <c r="T102" s="6"/>
    </row>
    <row r="103" spans="1:20">
      <c r="J103" s="6"/>
      <c r="K103" s="68"/>
      <c r="L103" s="72"/>
      <c r="M103" s="72"/>
      <c r="N103" s="72"/>
      <c r="O103" s="66"/>
      <c r="P103" s="66"/>
      <c r="Q103" s="66"/>
      <c r="R103" s="66"/>
      <c r="S103" s="6"/>
      <c r="T103" s="6"/>
    </row>
    <row r="104" spans="1:20">
      <c r="J104" s="6"/>
      <c r="K104" s="68"/>
      <c r="L104" s="72"/>
      <c r="M104" s="72"/>
      <c r="N104" s="72"/>
      <c r="O104" s="66"/>
      <c r="P104" s="66"/>
      <c r="Q104" s="66"/>
      <c r="R104" s="66"/>
      <c r="S104" s="6"/>
      <c r="T104" s="6"/>
    </row>
    <row r="105" spans="1:20">
      <c r="J105" s="6"/>
      <c r="K105" s="68"/>
      <c r="L105" s="72"/>
      <c r="M105" s="72"/>
      <c r="N105" s="72"/>
      <c r="O105" s="66"/>
      <c r="P105" s="66"/>
      <c r="Q105" s="69"/>
      <c r="R105" s="66"/>
      <c r="S105" s="6"/>
      <c r="T105" s="6"/>
    </row>
    <row r="106" spans="1:20">
      <c r="J106" s="6"/>
      <c r="K106" s="68"/>
      <c r="L106" s="72"/>
      <c r="M106" s="72"/>
      <c r="N106" s="72"/>
      <c r="O106" s="66"/>
      <c r="P106" s="66"/>
      <c r="Q106" s="69"/>
      <c r="R106" s="66"/>
      <c r="S106" s="6"/>
      <c r="T106" s="6"/>
    </row>
    <row r="107" spans="1:20" ht="18">
      <c r="J107" s="6"/>
      <c r="K107" s="67"/>
      <c r="L107" s="66"/>
      <c r="M107" s="66"/>
      <c r="N107" s="66"/>
      <c r="O107" s="66"/>
      <c r="P107" s="66"/>
      <c r="Q107" s="66"/>
      <c r="R107" s="66"/>
      <c r="S107" s="6"/>
      <c r="T107" s="6"/>
    </row>
    <row r="108" spans="1:20">
      <c r="J108" s="6"/>
      <c r="K108" s="66"/>
      <c r="L108" s="66"/>
      <c r="M108" s="66"/>
      <c r="N108" s="66"/>
      <c r="O108" s="71"/>
      <c r="P108" s="71"/>
      <c r="Q108" s="64"/>
      <c r="R108" s="64"/>
      <c r="S108" s="6"/>
      <c r="T108" s="6"/>
    </row>
    <row r="109" spans="1:20">
      <c r="J109" s="6"/>
      <c r="K109" s="68"/>
      <c r="L109" s="72"/>
      <c r="M109" s="72"/>
      <c r="N109" s="72"/>
      <c r="O109" s="66"/>
      <c r="P109" s="66"/>
      <c r="Q109" s="66"/>
      <c r="R109" s="66"/>
      <c r="S109" s="6"/>
      <c r="T109" s="6"/>
    </row>
    <row r="110" spans="1:20"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</row>
    <row r="111" spans="1:20"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</row>
    <row r="112" spans="1:20"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</row>
    <row r="113" spans="10:20"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</row>
    <row r="114" spans="10:20"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</row>
  </sheetData>
  <sheetProtection password="F1D1" sheet="1" objects="1" scenarios="1" selectLockedCells="1" selectUnlockedCells="1"/>
  <sortState ref="A67:F70">
    <sortCondition descending="1" ref="B67:B70"/>
    <sortCondition descending="1" ref="F67:F70"/>
  </sortState>
  <mergeCells count="34">
    <mergeCell ref="R89:T89"/>
    <mergeCell ref="R90:S90"/>
    <mergeCell ref="R91:S91"/>
    <mergeCell ref="B96:D96"/>
    <mergeCell ref="B81:D81"/>
    <mergeCell ref="B82:D82"/>
    <mergeCell ref="B83:D83"/>
    <mergeCell ref="B84:D84"/>
    <mergeCell ref="B89:D89"/>
    <mergeCell ref="B90:D90"/>
    <mergeCell ref="E94:F94"/>
    <mergeCell ref="G94:H94"/>
    <mergeCell ref="B91:D91"/>
    <mergeCell ref="B92:D92"/>
    <mergeCell ref="B95:D95"/>
    <mergeCell ref="H1:I1"/>
    <mergeCell ref="E80:F80"/>
    <mergeCell ref="G80:H80"/>
    <mergeCell ref="E88:F88"/>
    <mergeCell ref="G88:H88"/>
    <mergeCell ref="D9:E9"/>
    <mergeCell ref="D6:E6"/>
    <mergeCell ref="D7:E7"/>
    <mergeCell ref="D8:E8"/>
    <mergeCell ref="D1:F1"/>
    <mergeCell ref="D2:E2"/>
    <mergeCell ref="D3:E3"/>
    <mergeCell ref="D4:E4"/>
    <mergeCell ref="D5:E5"/>
    <mergeCell ref="R80:T80"/>
    <mergeCell ref="R82:S82"/>
    <mergeCell ref="R83:S83"/>
    <mergeCell ref="R81:S81"/>
    <mergeCell ref="R84:S84"/>
  </mergeCells>
  <conditionalFormatting sqref="A19:F19 A15:A18 E15:F18">
    <cfRule type="top10" priority="62" rank="4"/>
  </conditionalFormatting>
  <conditionalFormatting sqref="A41 E67:F67">
    <cfRule type="expression" dxfId="35" priority="61">
      <formula>$N$41&lt;3</formula>
    </cfRule>
  </conditionalFormatting>
  <conditionalFormatting sqref="A42 E68:F68">
    <cfRule type="expression" dxfId="34" priority="60">
      <formula>$N$42&lt;3</formula>
    </cfRule>
  </conditionalFormatting>
  <conditionalFormatting sqref="A43">
    <cfRule type="expression" dxfId="33" priority="59">
      <formula>$N$43&lt;3</formula>
    </cfRule>
  </conditionalFormatting>
  <conditionalFormatting sqref="A44 E70:F70">
    <cfRule type="expression" dxfId="32" priority="58">
      <formula>$N$44&lt;3</formula>
    </cfRule>
  </conditionalFormatting>
  <conditionalFormatting sqref="A15 E15:F15">
    <cfRule type="expression" dxfId="31" priority="57">
      <formula>$N$15&lt;3</formula>
    </cfRule>
  </conditionalFormatting>
  <conditionalFormatting sqref="A16 E16:F16">
    <cfRule type="expression" dxfId="30" priority="56">
      <formula>$N$16&lt;3</formula>
    </cfRule>
  </conditionalFormatting>
  <conditionalFormatting sqref="A17 E17:F17">
    <cfRule type="expression" dxfId="29" priority="55">
      <formula>$N$17&lt;3</formula>
    </cfRule>
  </conditionalFormatting>
  <conditionalFormatting sqref="A18 E18:F18">
    <cfRule type="expression" dxfId="28" priority="54">
      <formula>$N$18&lt;3</formula>
    </cfRule>
  </conditionalFormatting>
  <conditionalFormatting sqref="A67:C67">
    <cfRule type="expression" dxfId="27" priority="53">
      <formula>$N$41&lt;5</formula>
    </cfRule>
  </conditionalFormatting>
  <conditionalFormatting sqref="A68:C68">
    <cfRule type="expression" dxfId="26" priority="52">
      <formula>$N$42&lt;5</formula>
    </cfRule>
  </conditionalFormatting>
  <conditionalFormatting sqref="A69:C69 E69:F69">
    <cfRule type="expression" dxfId="25" priority="51">
      <formula>$N$43&lt;3</formula>
    </cfRule>
  </conditionalFormatting>
  <conditionalFormatting sqref="A70:C70">
    <cfRule type="expression" dxfId="24" priority="50">
      <formula>$N$44&lt;4</formula>
    </cfRule>
  </conditionalFormatting>
  <conditionalFormatting sqref="D67">
    <cfRule type="expression" dxfId="23" priority="49">
      <formula>$N$41&lt;5</formula>
    </cfRule>
  </conditionalFormatting>
  <conditionalFormatting sqref="D68">
    <cfRule type="expression" dxfId="22" priority="48">
      <formula>$N$42&lt;5</formula>
    </cfRule>
  </conditionalFormatting>
  <conditionalFormatting sqref="D69">
    <cfRule type="expression" dxfId="21" priority="47">
      <formula>$N$43&lt;3</formula>
    </cfRule>
  </conditionalFormatting>
  <conditionalFormatting sqref="D70">
    <cfRule type="expression" dxfId="20" priority="46">
      <formula>$N$44&lt;4</formula>
    </cfRule>
  </conditionalFormatting>
  <conditionalFormatting sqref="E41:F44">
    <cfRule type="top10" priority="29" rank="4"/>
  </conditionalFormatting>
  <conditionalFormatting sqref="E41:F41">
    <cfRule type="expression" dxfId="19" priority="28">
      <formula>$N$15&lt;3</formula>
    </cfRule>
  </conditionalFormatting>
  <conditionalFormatting sqref="E42:F42">
    <cfRule type="expression" dxfId="18" priority="27">
      <formula>$N$16&lt;3</formula>
    </cfRule>
  </conditionalFormatting>
  <conditionalFormatting sqref="E43:F43">
    <cfRule type="expression" dxfId="17" priority="26">
      <formula>$N$17&lt;3</formula>
    </cfRule>
  </conditionalFormatting>
  <conditionalFormatting sqref="E44:F44">
    <cfRule type="expression" dxfId="16" priority="25">
      <formula>$N$18&lt;3</formula>
    </cfRule>
  </conditionalFormatting>
  <conditionalFormatting sqref="B41:C41">
    <cfRule type="expression" dxfId="15" priority="16">
      <formula>$N$41&lt;5</formula>
    </cfRule>
  </conditionalFormatting>
  <conditionalFormatting sqref="B42:C42">
    <cfRule type="expression" dxfId="14" priority="15">
      <formula>$N$42&lt;5</formula>
    </cfRule>
  </conditionalFormatting>
  <conditionalFormatting sqref="B43:C43">
    <cfRule type="expression" dxfId="13" priority="14">
      <formula>$N$43&lt;3</formula>
    </cfRule>
  </conditionalFormatting>
  <conditionalFormatting sqref="B44:C44">
    <cfRule type="expression" dxfId="12" priority="13">
      <formula>$N$44&lt;4</formula>
    </cfRule>
  </conditionalFormatting>
  <conditionalFormatting sqref="D41">
    <cfRule type="expression" dxfId="11" priority="12">
      <formula>$N$41&lt;5</formula>
    </cfRule>
  </conditionalFormatting>
  <conditionalFormatting sqref="D42">
    <cfRule type="expression" dxfId="10" priority="11">
      <formula>$N$42&lt;5</formula>
    </cfRule>
  </conditionalFormatting>
  <conditionalFormatting sqref="D43">
    <cfRule type="expression" dxfId="9" priority="10">
      <formula>$N$43&lt;3</formula>
    </cfRule>
  </conditionalFormatting>
  <conditionalFormatting sqref="D44">
    <cfRule type="expression" dxfId="8" priority="9">
      <formula>$N$44&lt;4</formula>
    </cfRule>
  </conditionalFormatting>
  <conditionalFormatting sqref="B15:C15">
    <cfRule type="expression" dxfId="7" priority="8">
      <formula>$N$41&lt;5</formula>
    </cfRule>
  </conditionalFormatting>
  <conditionalFormatting sqref="B16:C16">
    <cfRule type="expression" dxfId="6" priority="7">
      <formula>$N$42&lt;5</formula>
    </cfRule>
  </conditionalFormatting>
  <conditionalFormatting sqref="B17:C17">
    <cfRule type="expression" dxfId="5" priority="6">
      <formula>$N$43&lt;3</formula>
    </cfRule>
  </conditionalFormatting>
  <conditionalFormatting sqref="B18:C18">
    <cfRule type="expression" dxfId="4" priority="5">
      <formula>$N$44&lt;4</formula>
    </cfRule>
  </conditionalFormatting>
  <conditionalFormatting sqref="D15">
    <cfRule type="expression" dxfId="3" priority="4">
      <formula>$N$41&lt;5</formula>
    </cfRule>
  </conditionalFormatting>
  <conditionalFormatting sqref="D16">
    <cfRule type="expression" dxfId="2" priority="3">
      <formula>$N$42&lt;5</formula>
    </cfRule>
  </conditionalFormatting>
  <conditionalFormatting sqref="D17">
    <cfRule type="expression" dxfId="1" priority="2">
      <formula>$N$43&lt;3</formula>
    </cfRule>
  </conditionalFormatting>
  <conditionalFormatting sqref="D18">
    <cfRule type="expression" dxfId="0" priority="1">
      <formula>$N$44&lt;4</formula>
    </cfRule>
  </conditionalFormatting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2" enableFormatConditionsCalculation="0"/>
  <dimension ref="A1:R91"/>
  <sheetViews>
    <sheetView topLeftCell="A30" workbookViewId="0">
      <selection activeCell="D69" sqref="D69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8.33203125" bestFit="1" customWidth="1"/>
    <col min="10" max="10" width="26.6640625" bestFit="1" customWidth="1"/>
    <col min="12" max="12" width="31" bestFit="1" customWidth="1"/>
    <col min="13" max="13" width="8.5" customWidth="1"/>
  </cols>
  <sheetData>
    <row r="1" spans="1:17" ht="23">
      <c r="A1" s="12" t="s">
        <v>10</v>
      </c>
    </row>
    <row r="2" spans="1:17" ht="15" thickBot="1"/>
    <row r="3" spans="1:17" ht="21" thickBot="1">
      <c r="A3" s="135" t="s">
        <v>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7"/>
    </row>
    <row r="4" spans="1:17" ht="15" thickBot="1"/>
    <row r="5" spans="1:17" ht="15" thickBot="1">
      <c r="A5" s="25" t="str">
        <f>+TABELLONE!J2</f>
        <v>CS RIPOSA</v>
      </c>
      <c r="B5" s="39">
        <f>IF(B18&lt;66,0,IF(B18&lt;70,1,IF(B18&lt;74,2,IF(B18&lt;78,3,IF(B18&lt;82,4,IF(B18&lt;86,5,IF(B18&lt;90,6,IF(B18&lt;94,7,IF(B18&lt;98,8,IF(B18&lt;101,9,10))))))))))</f>
        <v>4</v>
      </c>
      <c r="C5" s="25" t="str">
        <f>+TABELLONE!K2</f>
        <v>INTERFOGAT</v>
      </c>
      <c r="D5" s="39">
        <f>IF(D18&lt;66,0,IF(D18&lt;70,1,IF(D18&lt;74,2,IF(D18&lt;78,3,IF(D18&lt;82,4,IF(D18&lt;86,5,IF(D18&lt;90,6,IF(D18&lt;94,7,IF(D18&lt;98,8,IF(D18&lt;101,9,10))))))))))</f>
        <v>4</v>
      </c>
      <c r="F5" s="73"/>
      <c r="G5" s="74"/>
      <c r="J5" s="25" t="str">
        <f>+TABELLONE!J3</f>
        <v>AC DENTI</v>
      </c>
      <c r="K5" s="39">
        <f>IF(K18&lt;66,0,IF(K18&lt;70,1,IF(K18&lt;74,2,IF(K18&lt;78,3,IF(K18&lt;82,4,IF(K18&lt;86,5,IF(K18&lt;90,6,IF(K18&lt;94,7,IF(K18&lt;98,8,IF(K18&lt;101,9,10))))))))))</f>
        <v>7</v>
      </c>
      <c r="L5" s="25" t="str">
        <f>+TABELLONE!K3</f>
        <v>BRIGATA GURREN</v>
      </c>
      <c r="M5" s="39">
        <f>IF(M18&lt;66,0,IF(M18&lt;70,1,IF(M18&lt;74,2,IF(M18&lt;78,3,IF(M18&lt;82,4,IF(M18&lt;86,5,IF(M18&lt;90,6,IF(M18&lt;94,7,IF(M18&lt;98,8,IF(M18&lt;101,9,10))))))))))</f>
        <v>6</v>
      </c>
      <c r="Q5" s="103"/>
    </row>
    <row r="6" spans="1:17">
      <c r="A6" s="8" t="s">
        <v>780</v>
      </c>
      <c r="B6" s="40">
        <v>5</v>
      </c>
      <c r="C6" s="8" t="s">
        <v>67</v>
      </c>
      <c r="D6" s="40">
        <v>5.5</v>
      </c>
      <c r="F6" s="75"/>
      <c r="G6" s="76"/>
      <c r="J6" s="8" t="s">
        <v>145</v>
      </c>
      <c r="K6" s="40">
        <v>7</v>
      </c>
      <c r="L6" s="8" t="s">
        <v>770</v>
      </c>
      <c r="M6" s="40">
        <v>6</v>
      </c>
      <c r="P6" s="102"/>
      <c r="Q6" s="103"/>
    </row>
    <row r="7" spans="1:17">
      <c r="A7" s="9" t="s">
        <v>781</v>
      </c>
      <c r="B7" s="41">
        <v>6.5</v>
      </c>
      <c r="C7" s="9" t="s">
        <v>189</v>
      </c>
      <c r="D7" s="41">
        <v>6.5</v>
      </c>
      <c r="J7" s="9" t="s">
        <v>188</v>
      </c>
      <c r="K7" s="41">
        <v>6</v>
      </c>
      <c r="L7" s="9" t="s">
        <v>262</v>
      </c>
      <c r="M7" s="41">
        <v>6.5</v>
      </c>
      <c r="P7" s="102"/>
      <c r="Q7" s="103"/>
    </row>
    <row r="8" spans="1:17">
      <c r="A8" s="9" t="s">
        <v>300</v>
      </c>
      <c r="B8" s="41">
        <v>8</v>
      </c>
      <c r="C8" s="9" t="s">
        <v>305</v>
      </c>
      <c r="D8" s="41">
        <v>5</v>
      </c>
      <c r="J8" s="9" t="s">
        <v>107</v>
      </c>
      <c r="K8" s="41">
        <v>6</v>
      </c>
      <c r="L8" s="9" t="s">
        <v>150</v>
      </c>
      <c r="M8" s="41">
        <v>6.5</v>
      </c>
      <c r="P8" s="102"/>
      <c r="Q8" s="103"/>
    </row>
    <row r="9" spans="1:17">
      <c r="A9" s="9" t="s">
        <v>172</v>
      </c>
      <c r="B9" s="41">
        <v>10</v>
      </c>
      <c r="C9" s="9" t="s">
        <v>331</v>
      </c>
      <c r="D9" s="41">
        <v>6.5</v>
      </c>
      <c r="J9" s="9" t="s">
        <v>144</v>
      </c>
      <c r="K9" s="41">
        <v>6.5</v>
      </c>
      <c r="L9" s="9" t="s">
        <v>324</v>
      </c>
      <c r="M9" s="41">
        <v>6.5</v>
      </c>
      <c r="P9" s="102"/>
      <c r="Q9" s="103"/>
    </row>
    <row r="10" spans="1:17">
      <c r="A10" s="9" t="s">
        <v>271</v>
      </c>
      <c r="B10" s="32">
        <v>6</v>
      </c>
      <c r="C10" s="9" t="s">
        <v>79</v>
      </c>
      <c r="D10" s="32">
        <v>7</v>
      </c>
      <c r="J10" s="9" t="s">
        <v>248</v>
      </c>
      <c r="K10" s="32">
        <v>13.5</v>
      </c>
      <c r="L10" s="9" t="s">
        <v>771</v>
      </c>
      <c r="M10" s="32">
        <v>6</v>
      </c>
      <c r="P10" s="102"/>
      <c r="Q10" s="103"/>
    </row>
    <row r="11" spans="1:17">
      <c r="A11" s="9" t="s">
        <v>97</v>
      </c>
      <c r="B11" s="41">
        <v>4.5</v>
      </c>
      <c r="C11" s="9" t="s">
        <v>94</v>
      </c>
      <c r="D11" s="41">
        <v>5.5</v>
      </c>
      <c r="J11" s="9" t="s">
        <v>90</v>
      </c>
      <c r="K11" s="41">
        <v>6.5</v>
      </c>
      <c r="L11" s="9" t="s">
        <v>86</v>
      </c>
      <c r="M11" s="41">
        <v>8</v>
      </c>
      <c r="P11" s="102"/>
      <c r="Q11" s="103"/>
    </row>
    <row r="12" spans="1:17">
      <c r="A12" s="9" t="s">
        <v>782</v>
      </c>
      <c r="B12" s="41">
        <v>8</v>
      </c>
      <c r="C12" s="9" t="s">
        <v>74</v>
      </c>
      <c r="D12" s="41">
        <v>10</v>
      </c>
      <c r="J12" s="9" t="s">
        <v>186</v>
      </c>
      <c r="K12" s="41">
        <v>5</v>
      </c>
      <c r="L12" s="9" t="s">
        <v>112</v>
      </c>
      <c r="M12" s="41">
        <v>6.5</v>
      </c>
      <c r="P12" s="102"/>
      <c r="Q12" s="103"/>
    </row>
    <row r="13" spans="1:17">
      <c r="A13" s="73" t="s">
        <v>267</v>
      </c>
      <c r="B13" s="74">
        <v>5.5</v>
      </c>
      <c r="C13" s="73" t="s">
        <v>357</v>
      </c>
      <c r="D13" s="74">
        <v>9.5</v>
      </c>
      <c r="J13" s="9" t="s">
        <v>281</v>
      </c>
      <c r="K13" s="41">
        <v>7.5</v>
      </c>
      <c r="L13" s="9" t="s">
        <v>772</v>
      </c>
      <c r="M13" s="41">
        <v>10.5</v>
      </c>
      <c r="P13" s="102"/>
      <c r="Q13" s="103"/>
    </row>
    <row r="14" spans="1:17">
      <c r="A14" s="9" t="s">
        <v>88</v>
      </c>
      <c r="B14" s="41">
        <v>10</v>
      </c>
      <c r="C14" s="9" t="s">
        <v>62</v>
      </c>
      <c r="D14" s="41">
        <v>10</v>
      </c>
      <c r="J14" s="9" t="s">
        <v>66</v>
      </c>
      <c r="K14" s="41">
        <v>14.5</v>
      </c>
      <c r="L14" s="9" t="s">
        <v>278</v>
      </c>
      <c r="M14" s="41">
        <v>7</v>
      </c>
      <c r="P14" s="102"/>
      <c r="Q14" s="103"/>
    </row>
    <row r="15" spans="1:17">
      <c r="A15" s="9" t="s">
        <v>284</v>
      </c>
      <c r="B15" s="41">
        <v>5.5</v>
      </c>
      <c r="C15" s="9" t="s">
        <v>246</v>
      </c>
      <c r="D15" s="41">
        <v>9.5</v>
      </c>
      <c r="J15" s="9" t="s">
        <v>242</v>
      </c>
      <c r="K15" s="41">
        <v>13.5</v>
      </c>
      <c r="L15" s="9" t="s">
        <v>65</v>
      </c>
      <c r="M15" s="41">
        <v>15</v>
      </c>
      <c r="P15" s="102"/>
      <c r="Q15" s="103"/>
    </row>
    <row r="16" spans="1:17" ht="15" thickBot="1">
      <c r="A16" s="10" t="s">
        <v>64</v>
      </c>
      <c r="B16" s="42">
        <v>9.5</v>
      </c>
      <c r="C16" s="73" t="s">
        <v>109</v>
      </c>
      <c r="D16" s="74">
        <v>5</v>
      </c>
      <c r="J16" s="73" t="s">
        <v>104</v>
      </c>
      <c r="K16" s="74">
        <v>6</v>
      </c>
      <c r="L16" s="10" t="s">
        <v>235</v>
      </c>
      <c r="M16" s="42">
        <v>10</v>
      </c>
      <c r="P16" s="102"/>
      <c r="Q16" s="103"/>
    </row>
    <row r="17" spans="1:17" ht="15" thickBot="1">
      <c r="A17" s="104" t="s">
        <v>44</v>
      </c>
      <c r="B17" s="39">
        <v>1</v>
      </c>
      <c r="C17" s="45"/>
      <c r="D17" s="39"/>
      <c r="J17" s="104" t="s">
        <v>44</v>
      </c>
      <c r="K17" s="39">
        <v>1</v>
      </c>
      <c r="L17" s="45"/>
      <c r="M17" s="39"/>
      <c r="P17" s="102"/>
      <c r="Q17" s="103"/>
    </row>
    <row r="18" spans="1:17" ht="15" thickBot="1">
      <c r="B18" s="100">
        <f>SUM(B6:B17)</f>
        <v>79.5</v>
      </c>
      <c r="D18" s="100">
        <f>SUM(D6:D17)</f>
        <v>80</v>
      </c>
      <c r="K18" s="100">
        <f>SUM(K6:K17)</f>
        <v>93</v>
      </c>
      <c r="M18" s="100">
        <f>SUM(M6:M17)</f>
        <v>88.5</v>
      </c>
    </row>
    <row r="19" spans="1:17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7">
      <c r="A20" s="1" t="s">
        <v>780</v>
      </c>
      <c r="B20" s="40">
        <v>6</v>
      </c>
      <c r="C20" s="1" t="s">
        <v>67</v>
      </c>
      <c r="D20" s="40">
        <v>6.5</v>
      </c>
      <c r="J20" s="1" t="s">
        <v>145</v>
      </c>
      <c r="K20" s="40">
        <v>7</v>
      </c>
      <c r="L20" s="1" t="s">
        <v>770</v>
      </c>
      <c r="M20" s="40"/>
      <c r="Q20" s="103"/>
    </row>
    <row r="21" spans="1:17">
      <c r="A21" s="2" t="s">
        <v>375</v>
      </c>
      <c r="B21" s="32">
        <v>4.5</v>
      </c>
      <c r="C21" s="2" t="s">
        <v>320</v>
      </c>
      <c r="D21" s="32">
        <v>7</v>
      </c>
      <c r="J21" s="2" t="s">
        <v>343</v>
      </c>
      <c r="K21" s="32">
        <v>6</v>
      </c>
      <c r="L21" s="2" t="s">
        <v>296</v>
      </c>
      <c r="M21" s="32">
        <v>7</v>
      </c>
      <c r="P21" s="102"/>
      <c r="Q21" s="103"/>
    </row>
    <row r="22" spans="1:17">
      <c r="A22" s="2" t="s">
        <v>352</v>
      </c>
      <c r="B22" s="41">
        <v>5</v>
      </c>
      <c r="C22" s="2" t="s">
        <v>160</v>
      </c>
      <c r="D22" s="41">
        <v>6</v>
      </c>
      <c r="J22" s="2" t="s">
        <v>351</v>
      </c>
      <c r="K22" s="41">
        <v>6</v>
      </c>
      <c r="L22" s="2" t="s">
        <v>773</v>
      </c>
      <c r="M22" s="41">
        <v>7.5</v>
      </c>
      <c r="P22" s="102"/>
      <c r="Q22" s="103"/>
    </row>
    <row r="23" spans="1:17">
      <c r="A23" s="2" t="s">
        <v>169</v>
      </c>
      <c r="B23" s="41">
        <v>6</v>
      </c>
      <c r="C23" s="2" t="s">
        <v>292</v>
      </c>
      <c r="D23" s="41">
        <v>4.5</v>
      </c>
      <c r="F23" s="77"/>
      <c r="J23" s="2" t="s">
        <v>374</v>
      </c>
      <c r="K23" s="41">
        <v>5</v>
      </c>
      <c r="L23" s="2" t="s">
        <v>164</v>
      </c>
      <c r="M23" s="41">
        <v>6</v>
      </c>
      <c r="P23" s="102"/>
      <c r="Q23" s="103"/>
    </row>
    <row r="24" spans="1:17">
      <c r="A24" s="75" t="s">
        <v>47</v>
      </c>
      <c r="B24" s="76">
        <v>5.5</v>
      </c>
      <c r="C24" s="75" t="s">
        <v>304</v>
      </c>
      <c r="D24" s="76">
        <v>9.5</v>
      </c>
      <c r="J24" s="2" t="s">
        <v>769</v>
      </c>
      <c r="K24" s="32">
        <v>7</v>
      </c>
      <c r="L24" s="2" t="s">
        <v>367</v>
      </c>
      <c r="M24" s="32">
        <v>9.5</v>
      </c>
      <c r="P24" s="102"/>
      <c r="Q24" s="103"/>
    </row>
    <row r="25" spans="1:17">
      <c r="A25" s="2" t="s">
        <v>329</v>
      </c>
      <c r="B25" s="41">
        <v>6.5</v>
      </c>
      <c r="C25" s="2" t="s">
        <v>151</v>
      </c>
      <c r="D25" s="41" t="s">
        <v>785</v>
      </c>
      <c r="J25" s="2" t="s">
        <v>310</v>
      </c>
      <c r="K25" s="41" t="s">
        <v>785</v>
      </c>
      <c r="L25" s="2" t="s">
        <v>368</v>
      </c>
      <c r="M25" s="41">
        <v>6</v>
      </c>
      <c r="P25" s="102"/>
      <c r="Q25" s="103"/>
    </row>
    <row r="26" spans="1:17">
      <c r="A26" s="2" t="s">
        <v>384</v>
      </c>
      <c r="B26" s="41">
        <v>5</v>
      </c>
      <c r="C26" s="2" t="s">
        <v>293</v>
      </c>
      <c r="D26" s="41">
        <v>5.5</v>
      </c>
      <c r="F26" s="99"/>
      <c r="J26" s="2" t="s">
        <v>115</v>
      </c>
      <c r="K26" s="41" t="s">
        <v>785</v>
      </c>
      <c r="L26" s="2" t="s">
        <v>339</v>
      </c>
      <c r="M26" s="41">
        <v>10.5</v>
      </c>
      <c r="P26" s="102"/>
      <c r="Q26" s="103"/>
    </row>
    <row r="27" spans="1:17">
      <c r="A27" s="2" t="s">
        <v>253</v>
      </c>
      <c r="B27" s="41" t="s">
        <v>785</v>
      </c>
      <c r="C27" s="2" t="s">
        <v>285</v>
      </c>
      <c r="D27" s="41" t="s">
        <v>785</v>
      </c>
      <c r="J27" s="75" t="s">
        <v>132</v>
      </c>
      <c r="K27" s="76">
        <v>6</v>
      </c>
      <c r="L27" s="2" t="s">
        <v>314</v>
      </c>
      <c r="M27" s="41">
        <v>7</v>
      </c>
      <c r="P27" s="102"/>
      <c r="Q27" s="103"/>
    </row>
    <row r="28" spans="1:17">
      <c r="A28" s="2" t="s">
        <v>359</v>
      </c>
      <c r="B28" s="41" t="s">
        <v>785</v>
      </c>
      <c r="C28" s="75" t="s">
        <v>199</v>
      </c>
      <c r="D28" s="76">
        <v>5</v>
      </c>
      <c r="J28" s="2" t="s">
        <v>82</v>
      </c>
      <c r="K28" s="41">
        <v>4.5</v>
      </c>
      <c r="L28" s="2" t="s">
        <v>774</v>
      </c>
      <c r="M28" s="41">
        <v>5</v>
      </c>
      <c r="P28" s="102"/>
      <c r="Q28" s="103"/>
    </row>
    <row r="29" spans="1:17" ht="15" thickBot="1">
      <c r="A29" s="36" t="s">
        <v>80</v>
      </c>
      <c r="B29" s="42">
        <v>5.5</v>
      </c>
      <c r="C29" s="36" t="s">
        <v>355</v>
      </c>
      <c r="D29" s="42">
        <v>5.5</v>
      </c>
      <c r="J29" s="36"/>
      <c r="K29" s="42"/>
      <c r="L29" s="36" t="s">
        <v>207</v>
      </c>
      <c r="M29" s="42" t="s">
        <v>785</v>
      </c>
      <c r="P29" s="102"/>
      <c r="Q29" s="103"/>
    </row>
    <row r="30" spans="1:17">
      <c r="P30" s="102"/>
    </row>
    <row r="32" spans="1:17" ht="15" thickBot="1"/>
    <row r="33" spans="1:16" ht="21" thickBot="1">
      <c r="A33" s="135" t="s">
        <v>13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6" ht="15" thickBot="1"/>
    <row r="35" spans="1:16" ht="15" thickBot="1">
      <c r="A35" s="25" t="str">
        <f>+TABELLONE!J28</f>
        <v>EVRIBADI</v>
      </c>
      <c r="B35" s="39">
        <f>IF(B48&lt;66,0,IF(B48&lt;70,1,IF(B48&lt;74,2,IF(B48&lt;78,3,IF(B48&lt;82,4,IF(B48&lt;86,5,IF(B48&lt;90,6,IF(B48&lt;94,7,IF(B48&lt;98,8,IF(B48&lt;101,9,10))))))))))</f>
        <v>5</v>
      </c>
      <c r="C35" s="25" t="s">
        <v>52</v>
      </c>
      <c r="D35" s="39">
        <f t="shared" ref="D35:M35" si="0">IF(D48&lt;66,0,IF(D48&lt;70,1,IF(D48&lt;74,2,IF(D48&lt;78,3,IF(D48&lt;82,4,IF(D48&lt;86,5,IF(D48&lt;90,6,IF(D48&lt;94,7,IF(D48&lt;98,8,IF(D48&lt;101,9,10))))))))))</f>
        <v>3</v>
      </c>
      <c r="F35" s="103"/>
      <c r="H35" s="102"/>
      <c r="J35" s="25" t="s">
        <v>54</v>
      </c>
      <c r="K35" s="39">
        <f t="shared" si="0"/>
        <v>1</v>
      </c>
      <c r="L35" s="25" t="s">
        <v>60</v>
      </c>
      <c r="M35" s="39">
        <f t="shared" si="0"/>
        <v>2</v>
      </c>
    </row>
    <row r="36" spans="1:16">
      <c r="A36" s="8" t="s">
        <v>175</v>
      </c>
      <c r="B36" s="40">
        <v>11</v>
      </c>
      <c r="C36" s="8" t="s">
        <v>84</v>
      </c>
      <c r="D36" s="40">
        <v>5</v>
      </c>
      <c r="F36" s="103"/>
      <c r="H36" s="102"/>
      <c r="J36" s="8" t="s">
        <v>89</v>
      </c>
      <c r="K36" s="40">
        <v>4.5</v>
      </c>
      <c r="L36" s="8" t="s">
        <v>287</v>
      </c>
      <c r="M36" s="40">
        <v>5</v>
      </c>
      <c r="P36" s="102"/>
    </row>
    <row r="37" spans="1:16">
      <c r="A37" s="9" t="s">
        <v>147</v>
      </c>
      <c r="B37" s="41">
        <v>7</v>
      </c>
      <c r="C37" s="9" t="s">
        <v>143</v>
      </c>
      <c r="D37" s="41">
        <v>6</v>
      </c>
      <c r="F37" s="103"/>
      <c r="H37" s="102"/>
      <c r="J37" s="9" t="s">
        <v>290</v>
      </c>
      <c r="K37" s="41">
        <v>7</v>
      </c>
      <c r="L37" s="9" t="s">
        <v>181</v>
      </c>
      <c r="M37" s="41">
        <v>7</v>
      </c>
      <c r="P37" s="102"/>
    </row>
    <row r="38" spans="1:16">
      <c r="A38" s="9" t="s">
        <v>309</v>
      </c>
      <c r="B38" s="41">
        <v>14</v>
      </c>
      <c r="C38" s="9" t="s">
        <v>312</v>
      </c>
      <c r="D38" s="41">
        <v>6</v>
      </c>
      <c r="F38" s="103"/>
      <c r="H38" s="102"/>
      <c r="J38" s="73" t="s">
        <v>163</v>
      </c>
      <c r="K38" s="74">
        <v>5.5</v>
      </c>
      <c r="L38" s="9" t="s">
        <v>298</v>
      </c>
      <c r="M38" s="41">
        <v>6</v>
      </c>
      <c r="P38" s="102"/>
    </row>
    <row r="39" spans="1:16">
      <c r="A39" s="9" t="s">
        <v>136</v>
      </c>
      <c r="B39" s="41">
        <v>8</v>
      </c>
      <c r="C39" s="9" t="s">
        <v>349</v>
      </c>
      <c r="D39" s="41">
        <v>6</v>
      </c>
      <c r="F39" s="103"/>
      <c r="H39" s="102"/>
      <c r="J39" s="73" t="s">
        <v>123</v>
      </c>
      <c r="K39" s="74">
        <v>6</v>
      </c>
      <c r="L39" s="9" t="s">
        <v>311</v>
      </c>
      <c r="M39" s="41">
        <v>9.5</v>
      </c>
      <c r="P39" s="102"/>
    </row>
    <row r="40" spans="1:16">
      <c r="A40" s="9" t="s">
        <v>166</v>
      </c>
      <c r="B40" s="32">
        <v>5.5</v>
      </c>
      <c r="C40" s="9" t="s">
        <v>335</v>
      </c>
      <c r="D40" s="41">
        <v>6</v>
      </c>
      <c r="F40" s="103"/>
      <c r="H40" s="102"/>
      <c r="J40" s="9" t="s">
        <v>83</v>
      </c>
      <c r="K40" s="32">
        <v>6.5</v>
      </c>
      <c r="L40" s="73" t="s">
        <v>778</v>
      </c>
      <c r="M40" s="74">
        <v>10.5</v>
      </c>
      <c r="P40" s="102"/>
    </row>
    <row r="41" spans="1:16">
      <c r="A41" s="9" t="s">
        <v>250</v>
      </c>
      <c r="B41" s="41">
        <v>7</v>
      </c>
      <c r="C41" s="73" t="s">
        <v>100</v>
      </c>
      <c r="D41" s="74">
        <v>6.5</v>
      </c>
      <c r="F41" s="103"/>
      <c r="H41" s="102"/>
      <c r="J41" s="9" t="s">
        <v>121</v>
      </c>
      <c r="K41" s="41">
        <v>6</v>
      </c>
      <c r="L41" s="9" t="s">
        <v>249</v>
      </c>
      <c r="M41" s="41">
        <v>7</v>
      </c>
      <c r="P41" s="102"/>
    </row>
    <row r="42" spans="1:16">
      <c r="A42" s="9" t="s">
        <v>762</v>
      </c>
      <c r="B42" s="41">
        <v>6.5</v>
      </c>
      <c r="C42" s="73" t="s">
        <v>261</v>
      </c>
      <c r="D42" s="74">
        <v>10</v>
      </c>
      <c r="F42" s="103"/>
      <c r="H42" s="102"/>
      <c r="J42" s="73" t="s">
        <v>272</v>
      </c>
      <c r="K42" s="74">
        <v>5.5</v>
      </c>
      <c r="L42" s="73" t="s">
        <v>96</v>
      </c>
      <c r="M42" s="74">
        <v>6</v>
      </c>
      <c r="P42" s="102"/>
    </row>
    <row r="43" spans="1:16">
      <c r="A43" s="9" t="s">
        <v>103</v>
      </c>
      <c r="B43" s="41">
        <v>6.5</v>
      </c>
      <c r="C43" s="9" t="s">
        <v>190</v>
      </c>
      <c r="D43" s="41">
        <v>9</v>
      </c>
      <c r="F43" s="103"/>
      <c r="H43" s="102"/>
      <c r="J43" s="9" t="s">
        <v>258</v>
      </c>
      <c r="K43" s="41">
        <v>5</v>
      </c>
      <c r="L43" s="9" t="s">
        <v>260</v>
      </c>
      <c r="M43" s="41">
        <v>5</v>
      </c>
      <c r="P43" s="102"/>
    </row>
    <row r="44" spans="1:16">
      <c r="A44" s="73" t="s">
        <v>265</v>
      </c>
      <c r="B44" s="74">
        <v>6</v>
      </c>
      <c r="C44" s="9" t="s">
        <v>91</v>
      </c>
      <c r="D44" s="41">
        <v>5.5</v>
      </c>
      <c r="F44" s="103"/>
      <c r="H44" s="102"/>
      <c r="J44" s="9" t="s">
        <v>230</v>
      </c>
      <c r="K44" s="41">
        <v>5.5</v>
      </c>
      <c r="L44" s="73" t="s">
        <v>125</v>
      </c>
      <c r="M44" s="74">
        <v>5</v>
      </c>
      <c r="P44" s="102"/>
    </row>
    <row r="45" spans="1:16">
      <c r="A45" s="9" t="s">
        <v>238</v>
      </c>
      <c r="B45" s="41">
        <v>6.5</v>
      </c>
      <c r="C45" s="9" t="s">
        <v>118</v>
      </c>
      <c r="D45" s="41">
        <v>5</v>
      </c>
      <c r="F45" s="103"/>
      <c r="H45" s="102"/>
      <c r="J45" s="9" t="s">
        <v>127</v>
      </c>
      <c r="K45" s="41">
        <v>9</v>
      </c>
      <c r="L45" s="9" t="s">
        <v>240</v>
      </c>
      <c r="M45" s="41">
        <v>5</v>
      </c>
      <c r="P45" s="102"/>
    </row>
    <row r="46" spans="1:16" ht="15" thickBot="1">
      <c r="A46" s="10" t="s">
        <v>77</v>
      </c>
      <c r="B46" s="42">
        <v>6</v>
      </c>
      <c r="C46" s="10" t="s">
        <v>68</v>
      </c>
      <c r="D46" s="42">
        <v>9</v>
      </c>
      <c r="F46" s="103"/>
      <c r="H46" s="102"/>
      <c r="J46" s="10" t="s">
        <v>128</v>
      </c>
      <c r="K46" s="42">
        <v>6.5</v>
      </c>
      <c r="L46" s="10" t="s">
        <v>69</v>
      </c>
      <c r="M46" s="42">
        <v>5</v>
      </c>
      <c r="P46" s="102"/>
    </row>
    <row r="47" spans="1:16" ht="15" thickBot="1">
      <c r="A47" s="104" t="s">
        <v>44</v>
      </c>
      <c r="B47" s="39">
        <v>1</v>
      </c>
      <c r="C47" s="45"/>
      <c r="D47" s="39"/>
      <c r="F47" s="103"/>
      <c r="J47" s="104" t="s">
        <v>44</v>
      </c>
      <c r="K47" s="39">
        <v>1</v>
      </c>
      <c r="L47" s="45"/>
      <c r="M47" s="39"/>
    </row>
    <row r="48" spans="1:16" ht="15" thickBot="1">
      <c r="B48" s="100">
        <f>SUM(B36:B47)</f>
        <v>85</v>
      </c>
      <c r="D48" s="100">
        <f>SUM(D36:D47)</f>
        <v>74</v>
      </c>
      <c r="F48" s="103"/>
      <c r="H48" s="102"/>
      <c r="K48" s="100">
        <f>SUM(K36:K47)</f>
        <v>68</v>
      </c>
      <c r="M48" s="100">
        <f>SUM(M36:M47)</f>
        <v>71</v>
      </c>
      <c r="P48" s="102"/>
    </row>
    <row r="49" spans="1:18" ht="15" thickBot="1">
      <c r="A49" s="34" t="s">
        <v>14</v>
      </c>
      <c r="C49" s="34" t="s">
        <v>14</v>
      </c>
      <c r="F49" s="103"/>
      <c r="H49" s="102"/>
      <c r="J49" s="34" t="s">
        <v>14</v>
      </c>
      <c r="L49" s="34" t="s">
        <v>14</v>
      </c>
      <c r="P49" s="102"/>
    </row>
    <row r="50" spans="1:18">
      <c r="A50" s="1" t="s">
        <v>175</v>
      </c>
      <c r="B50" s="40">
        <v>11</v>
      </c>
      <c r="C50" s="1" t="s">
        <v>764</v>
      </c>
      <c r="D50" s="40">
        <v>5</v>
      </c>
      <c r="F50" s="103"/>
      <c r="H50" s="102"/>
      <c r="J50" s="1" t="s">
        <v>89</v>
      </c>
      <c r="K50" s="40"/>
      <c r="L50" s="1" t="s">
        <v>287</v>
      </c>
      <c r="M50" s="40">
        <v>6</v>
      </c>
      <c r="P50" s="102"/>
    </row>
    <row r="51" spans="1:18">
      <c r="A51" s="2" t="s">
        <v>323</v>
      </c>
      <c r="B51" s="32">
        <v>6.5</v>
      </c>
      <c r="C51" s="2" t="s">
        <v>765</v>
      </c>
      <c r="D51" s="32" t="s">
        <v>785</v>
      </c>
      <c r="F51" s="103"/>
      <c r="H51" s="102"/>
      <c r="J51" s="75" t="s">
        <v>373</v>
      </c>
      <c r="K51" s="76">
        <v>5.5</v>
      </c>
      <c r="L51" s="2" t="s">
        <v>142</v>
      </c>
      <c r="M51" s="32">
        <v>6.5</v>
      </c>
      <c r="P51" s="102"/>
    </row>
    <row r="52" spans="1:18">
      <c r="A52" s="2" t="s">
        <v>371</v>
      </c>
      <c r="B52" s="41" t="s">
        <v>785</v>
      </c>
      <c r="C52" s="2" t="s">
        <v>766</v>
      </c>
      <c r="D52" s="41">
        <v>7</v>
      </c>
      <c r="F52" s="103"/>
      <c r="H52" s="102"/>
      <c r="J52" s="75" t="s">
        <v>153</v>
      </c>
      <c r="K52" s="76">
        <v>6</v>
      </c>
      <c r="L52" s="2" t="s">
        <v>328</v>
      </c>
      <c r="M52" s="41" t="s">
        <v>785</v>
      </c>
      <c r="P52" s="102"/>
    </row>
    <row r="53" spans="1:18">
      <c r="A53" s="2" t="s">
        <v>326</v>
      </c>
      <c r="B53" s="41">
        <v>6.5</v>
      </c>
      <c r="C53" s="2"/>
      <c r="D53" s="41"/>
      <c r="F53" s="103"/>
      <c r="H53" s="102"/>
      <c r="J53" s="2" t="s">
        <v>301</v>
      </c>
      <c r="K53" s="41">
        <v>7</v>
      </c>
      <c r="L53" s="2" t="s">
        <v>146</v>
      </c>
      <c r="M53" s="41">
        <v>5.5</v>
      </c>
      <c r="P53" s="102"/>
    </row>
    <row r="54" spans="1:18">
      <c r="A54" s="2" t="s">
        <v>200</v>
      </c>
      <c r="B54" s="32">
        <v>6.5</v>
      </c>
      <c r="C54" s="75" t="s">
        <v>767</v>
      </c>
      <c r="D54" s="76">
        <v>6.5</v>
      </c>
      <c r="F54" s="103"/>
      <c r="H54" s="102"/>
      <c r="J54" s="75" t="s">
        <v>280</v>
      </c>
      <c r="K54" s="76">
        <v>5.5</v>
      </c>
      <c r="L54" s="75" t="s">
        <v>779</v>
      </c>
      <c r="M54" s="76">
        <v>10.5</v>
      </c>
      <c r="P54" s="102"/>
      <c r="R54" s="102"/>
    </row>
    <row r="55" spans="1:18">
      <c r="A55" s="2" t="s">
        <v>117</v>
      </c>
      <c r="B55" s="41">
        <v>10.5</v>
      </c>
      <c r="C55" s="75" t="s">
        <v>161</v>
      </c>
      <c r="D55" s="76">
        <v>10</v>
      </c>
      <c r="F55" s="103"/>
      <c r="H55" s="102"/>
      <c r="J55" s="2" t="s">
        <v>202</v>
      </c>
      <c r="K55" s="41">
        <v>5.5</v>
      </c>
      <c r="L55" s="75" t="s">
        <v>322</v>
      </c>
      <c r="M55" s="76">
        <v>6</v>
      </c>
      <c r="P55" s="102"/>
      <c r="R55" s="102"/>
    </row>
    <row r="56" spans="1:18">
      <c r="A56" s="2" t="s">
        <v>387</v>
      </c>
      <c r="B56" s="41">
        <v>5.5</v>
      </c>
      <c r="C56" s="2" t="s">
        <v>251</v>
      </c>
      <c r="D56" s="41">
        <v>5.5</v>
      </c>
      <c r="F56" s="103"/>
      <c r="H56" s="102"/>
      <c r="J56" s="2" t="s">
        <v>133</v>
      </c>
      <c r="K56" s="41">
        <v>2</v>
      </c>
      <c r="L56" s="2" t="s">
        <v>344</v>
      </c>
      <c r="M56" s="41" t="s">
        <v>785</v>
      </c>
      <c r="P56" s="102"/>
      <c r="R56" s="102"/>
    </row>
    <row r="57" spans="1:18">
      <c r="A57" s="2" t="s">
        <v>763</v>
      </c>
      <c r="B57" s="41" t="s">
        <v>785</v>
      </c>
      <c r="C57" s="2" t="s">
        <v>276</v>
      </c>
      <c r="D57" s="41">
        <v>6</v>
      </c>
      <c r="F57" s="103"/>
      <c r="H57" s="102"/>
      <c r="J57" s="2" t="s">
        <v>87</v>
      </c>
      <c r="K57" s="41" t="s">
        <v>785</v>
      </c>
      <c r="L57" s="2" t="s">
        <v>315</v>
      </c>
      <c r="M57" s="41" t="s">
        <v>785</v>
      </c>
      <c r="P57" s="102"/>
      <c r="R57" s="102"/>
    </row>
    <row r="58" spans="1:18">
      <c r="A58" s="2" t="s">
        <v>334</v>
      </c>
      <c r="B58" s="41" t="s">
        <v>785</v>
      </c>
      <c r="C58" s="2" t="s">
        <v>768</v>
      </c>
      <c r="D58" s="41">
        <v>9.5</v>
      </c>
      <c r="H58" s="102"/>
      <c r="J58" s="2" t="s">
        <v>85</v>
      </c>
      <c r="K58" s="41">
        <v>3</v>
      </c>
      <c r="L58" s="75" t="s">
        <v>350</v>
      </c>
      <c r="M58" s="76">
        <v>5</v>
      </c>
      <c r="P58" s="102"/>
      <c r="R58" s="102"/>
    </row>
    <row r="59" spans="1:18" ht="15" thickBot="1">
      <c r="A59" s="75" t="s">
        <v>364</v>
      </c>
      <c r="B59" s="76">
        <v>6</v>
      </c>
      <c r="C59" s="36"/>
      <c r="D59" s="42"/>
      <c r="J59" s="36" t="s">
        <v>379</v>
      </c>
      <c r="K59" s="42">
        <v>7</v>
      </c>
      <c r="L59" s="36" t="s">
        <v>201</v>
      </c>
      <c r="M59" s="42">
        <v>6.5</v>
      </c>
      <c r="P59" s="102"/>
      <c r="R59" s="102"/>
    </row>
    <row r="60" spans="1:18" ht="15" thickBot="1">
      <c r="D60" s="6"/>
      <c r="R60" s="102"/>
    </row>
    <row r="61" spans="1:18" ht="21" thickBot="1">
      <c r="A61" s="135" t="s">
        <v>56</v>
      </c>
      <c r="B61" s="136"/>
      <c r="C61" s="136"/>
      <c r="D61" s="136"/>
      <c r="E61" s="136"/>
      <c r="F61" s="136"/>
      <c r="G61" s="136"/>
      <c r="H61" s="136"/>
      <c r="I61" s="136"/>
      <c r="J61" s="136"/>
      <c r="K61" s="136"/>
      <c r="L61" s="136"/>
      <c r="M61" s="137"/>
      <c r="R61" s="102"/>
    </row>
    <row r="62" spans="1:18" ht="15" thickBot="1">
      <c r="R62" s="102"/>
    </row>
    <row r="63" spans="1:18" ht="15" thickBot="1">
      <c r="A63" s="25" t="str">
        <f>+TABELLONE!J54</f>
        <v>FLYBEARD</v>
      </c>
      <c r="B63" s="39">
        <f>IF(B76&lt;66,0,IF(B76&lt;70,1,IF(B76&lt;74,2,IF(B76&lt;78,3,IF(B76&lt;82,4,IF(B76&lt;86,5,IF(B76&lt;90,6,IF(B76&lt;94,7,IF(B76&lt;98,8,IF(B76&lt;101,9,10))))))))))</f>
        <v>0</v>
      </c>
      <c r="C63" s="25" t="s">
        <v>212</v>
      </c>
      <c r="D63" s="39">
        <f t="shared" ref="D63:M63" si="1">IF(D76&lt;66,0,IF(D76&lt;70,1,IF(D76&lt;74,2,IF(D76&lt;78,3,IF(D76&lt;82,4,IF(D76&lt;86,5,IF(D76&lt;90,6,IF(D76&lt;94,7,IF(D76&lt;98,8,IF(D76&lt;101,9,10))))))))))</f>
        <v>4</v>
      </c>
      <c r="F63" s="103"/>
      <c r="J63" s="25" t="s">
        <v>51</v>
      </c>
      <c r="K63" s="39">
        <f t="shared" si="1"/>
        <v>4</v>
      </c>
      <c r="L63" s="25" t="s">
        <v>213</v>
      </c>
      <c r="M63" s="39">
        <f t="shared" si="1"/>
        <v>5</v>
      </c>
      <c r="R63" s="102"/>
    </row>
    <row r="64" spans="1:18">
      <c r="A64" s="8" t="s">
        <v>93</v>
      </c>
      <c r="B64" s="40">
        <v>6</v>
      </c>
      <c r="C64" s="8" t="s">
        <v>141</v>
      </c>
      <c r="D64" s="40">
        <v>6</v>
      </c>
      <c r="F64" s="103"/>
      <c r="J64" s="8" t="s">
        <v>294</v>
      </c>
      <c r="K64" s="40">
        <v>6</v>
      </c>
      <c r="L64" s="8" t="s">
        <v>81</v>
      </c>
      <c r="M64" s="40">
        <v>9</v>
      </c>
      <c r="R64" s="102"/>
    </row>
    <row r="65" spans="1:18">
      <c r="A65" s="73" t="s">
        <v>333</v>
      </c>
      <c r="B65" s="74">
        <v>5</v>
      </c>
      <c r="C65" s="9" t="s">
        <v>120</v>
      </c>
      <c r="D65" s="41">
        <v>5</v>
      </c>
      <c r="J65" s="9" t="s">
        <v>759</v>
      </c>
      <c r="K65" s="41">
        <v>6.5</v>
      </c>
      <c r="L65" s="9" t="s">
        <v>106</v>
      </c>
      <c r="M65" s="41">
        <v>8</v>
      </c>
    </row>
    <row r="66" spans="1:18">
      <c r="A66" s="9" t="s">
        <v>173</v>
      </c>
      <c r="B66" s="41">
        <v>6</v>
      </c>
      <c r="C66" s="9" t="s">
        <v>313</v>
      </c>
      <c r="D66" s="41">
        <v>6</v>
      </c>
      <c r="F66" s="103"/>
      <c r="J66" s="9" t="s">
        <v>191</v>
      </c>
      <c r="K66" s="41">
        <v>7</v>
      </c>
      <c r="L66" s="9" t="s">
        <v>138</v>
      </c>
      <c r="M66" s="41">
        <v>7</v>
      </c>
    </row>
    <row r="67" spans="1:18">
      <c r="A67" s="9" t="s">
        <v>122</v>
      </c>
      <c r="B67" s="41">
        <v>6</v>
      </c>
      <c r="C67" s="73" t="s">
        <v>783</v>
      </c>
      <c r="D67" s="74">
        <v>6</v>
      </c>
      <c r="F67" s="103"/>
      <c r="J67" s="9" t="s">
        <v>289</v>
      </c>
      <c r="K67" s="41">
        <v>11.5</v>
      </c>
      <c r="L67" s="9" t="s">
        <v>353</v>
      </c>
      <c r="M67" s="41">
        <v>6.5</v>
      </c>
      <c r="R67" s="102"/>
    </row>
    <row r="68" spans="1:18">
      <c r="A68" s="9" t="s">
        <v>92</v>
      </c>
      <c r="B68" s="32">
        <v>6</v>
      </c>
      <c r="C68" s="9" t="s">
        <v>159</v>
      </c>
      <c r="D68" s="32">
        <v>7.5</v>
      </c>
      <c r="F68" s="103"/>
      <c r="J68" s="9" t="s">
        <v>101</v>
      </c>
      <c r="K68" s="32">
        <v>6</v>
      </c>
      <c r="L68" s="9" t="s">
        <v>78</v>
      </c>
      <c r="M68" s="32">
        <v>6.5</v>
      </c>
      <c r="R68" s="102"/>
    </row>
    <row r="69" spans="1:18">
      <c r="A69" s="9" t="s">
        <v>131</v>
      </c>
      <c r="B69" s="41">
        <v>6</v>
      </c>
      <c r="C69" s="9" t="s">
        <v>263</v>
      </c>
      <c r="D69" s="41">
        <v>5.5</v>
      </c>
      <c r="F69" s="103"/>
      <c r="J69" s="73" t="s">
        <v>306</v>
      </c>
      <c r="K69" s="74">
        <v>5.5</v>
      </c>
      <c r="L69" s="9" t="s">
        <v>195</v>
      </c>
      <c r="M69" s="41">
        <v>9.5</v>
      </c>
      <c r="R69" s="102"/>
    </row>
    <row r="70" spans="1:18">
      <c r="A70" s="9" t="s">
        <v>299</v>
      </c>
      <c r="B70" s="41">
        <v>6</v>
      </c>
      <c r="C70" s="9" t="s">
        <v>277</v>
      </c>
      <c r="D70" s="41">
        <v>6.5</v>
      </c>
      <c r="F70" s="103"/>
      <c r="J70" s="9" t="s">
        <v>378</v>
      </c>
      <c r="K70" s="41">
        <v>6</v>
      </c>
      <c r="L70" s="9" t="s">
        <v>102</v>
      </c>
      <c r="M70" s="41">
        <v>5.5</v>
      </c>
      <c r="R70" s="102"/>
    </row>
    <row r="71" spans="1:18">
      <c r="A71" s="9" t="s">
        <v>165</v>
      </c>
      <c r="B71" s="41">
        <v>6</v>
      </c>
      <c r="C71" s="9" t="s">
        <v>110</v>
      </c>
      <c r="D71" s="41">
        <v>5</v>
      </c>
      <c r="F71" s="103"/>
      <c r="J71" s="9" t="s">
        <v>303</v>
      </c>
      <c r="K71" s="41">
        <v>7</v>
      </c>
      <c r="L71" s="9" t="s">
        <v>307</v>
      </c>
      <c r="M71" s="41">
        <v>6</v>
      </c>
      <c r="R71" s="102"/>
    </row>
    <row r="72" spans="1:18">
      <c r="A72" s="9" t="s">
        <v>105</v>
      </c>
      <c r="B72" s="41">
        <v>6.5</v>
      </c>
      <c r="C72" s="9" t="s">
        <v>135</v>
      </c>
      <c r="D72" s="41">
        <v>5.5</v>
      </c>
      <c r="F72" s="103"/>
      <c r="J72" s="9" t="s">
        <v>760</v>
      </c>
      <c r="K72" s="41">
        <v>9.5</v>
      </c>
      <c r="L72" s="9" t="s">
        <v>63</v>
      </c>
      <c r="M72" s="41">
        <v>18</v>
      </c>
      <c r="R72" s="102"/>
    </row>
    <row r="73" spans="1:18">
      <c r="A73" s="9" t="s">
        <v>70</v>
      </c>
      <c r="B73" s="41">
        <v>5</v>
      </c>
      <c r="C73" s="9" t="s">
        <v>71</v>
      </c>
      <c r="D73" s="41">
        <v>17</v>
      </c>
      <c r="F73" s="103"/>
      <c r="J73" s="9" t="s">
        <v>244</v>
      </c>
      <c r="K73" s="41">
        <v>6.5</v>
      </c>
      <c r="L73" s="9" t="s">
        <v>119</v>
      </c>
      <c r="M73" s="41">
        <v>5</v>
      </c>
      <c r="R73" s="102"/>
    </row>
    <row r="74" spans="1:18" ht="15" thickBot="1">
      <c r="A74" s="10" t="s">
        <v>130</v>
      </c>
      <c r="B74" s="42">
        <v>5</v>
      </c>
      <c r="C74" s="10" t="s">
        <v>72</v>
      </c>
      <c r="D74" s="42">
        <v>9.5</v>
      </c>
      <c r="F74" s="103"/>
      <c r="J74" s="73" t="s">
        <v>184</v>
      </c>
      <c r="K74" s="74">
        <v>6.5</v>
      </c>
      <c r="L74" s="73" t="s">
        <v>95</v>
      </c>
      <c r="M74" s="74">
        <v>2</v>
      </c>
      <c r="R74" s="102"/>
    </row>
    <row r="75" spans="1:18" ht="15" thickBot="1">
      <c r="A75" s="104" t="s">
        <v>44</v>
      </c>
      <c r="B75" s="39">
        <v>1</v>
      </c>
      <c r="C75" s="45"/>
      <c r="D75" s="39"/>
      <c r="F75" s="103"/>
      <c r="J75" s="104" t="s">
        <v>44</v>
      </c>
      <c r="K75" s="39">
        <v>1</v>
      </c>
      <c r="L75" s="45"/>
      <c r="M75" s="39"/>
      <c r="R75" s="102"/>
    </row>
    <row r="76" spans="1:18" ht="15" thickBot="1">
      <c r="B76" s="100">
        <f>SUM(B64:B75)</f>
        <v>64.5</v>
      </c>
      <c r="D76" s="100">
        <f>SUM(D64:D75)</f>
        <v>79.5</v>
      </c>
      <c r="F76" s="103"/>
      <c r="K76" s="100">
        <f>SUM(K64:K75)</f>
        <v>79</v>
      </c>
      <c r="M76" s="100">
        <f>SUM(M64:M75)</f>
        <v>83</v>
      </c>
      <c r="R76" s="102"/>
    </row>
    <row r="77" spans="1:18" ht="15" thickBot="1">
      <c r="A77" s="34" t="s">
        <v>14</v>
      </c>
      <c r="C77" s="34" t="s">
        <v>14</v>
      </c>
      <c r="F77" s="103"/>
      <c r="J77" s="34" t="s">
        <v>14</v>
      </c>
      <c r="L77" s="34" t="s">
        <v>14</v>
      </c>
      <c r="R77" s="102"/>
    </row>
    <row r="78" spans="1:18">
      <c r="A78" s="1" t="s">
        <v>93</v>
      </c>
      <c r="B78" s="40">
        <v>7</v>
      </c>
      <c r="C78" s="1" t="s">
        <v>141</v>
      </c>
      <c r="D78" s="40">
        <v>6</v>
      </c>
      <c r="F78" s="103"/>
      <c r="J78" s="1" t="s">
        <v>294</v>
      </c>
      <c r="K78" s="40">
        <v>6</v>
      </c>
      <c r="L78" s="1" t="s">
        <v>81</v>
      </c>
      <c r="M78" s="40">
        <v>9</v>
      </c>
    </row>
    <row r="79" spans="1:18">
      <c r="A79" s="2" t="s">
        <v>111</v>
      </c>
      <c r="B79" s="32" t="s">
        <v>785</v>
      </c>
      <c r="C79" s="75" t="s">
        <v>140</v>
      </c>
      <c r="D79" s="76">
        <v>6</v>
      </c>
      <c r="F79" s="103"/>
      <c r="J79" s="2" t="s">
        <v>341</v>
      </c>
      <c r="K79" s="32">
        <v>5.5</v>
      </c>
      <c r="L79" s="2" t="s">
        <v>155</v>
      </c>
      <c r="M79" s="32">
        <v>5.5</v>
      </c>
    </row>
    <row r="80" spans="1:18">
      <c r="A80" s="75" t="s">
        <v>185</v>
      </c>
      <c r="B80" s="76">
        <v>5</v>
      </c>
      <c r="C80" s="2" t="s">
        <v>129</v>
      </c>
      <c r="D80" s="41" t="s">
        <v>785</v>
      </c>
      <c r="F80" s="103"/>
      <c r="J80" s="2" t="s">
        <v>170</v>
      </c>
      <c r="K80" s="41">
        <v>5.5</v>
      </c>
      <c r="L80" s="2" t="s">
        <v>775</v>
      </c>
      <c r="M80" s="41">
        <v>6</v>
      </c>
    </row>
    <row r="81" spans="1:17">
      <c r="A81" s="2" t="s">
        <v>345</v>
      </c>
      <c r="B81" s="41">
        <v>6</v>
      </c>
      <c r="C81" s="2" t="s">
        <v>168</v>
      </c>
      <c r="D81" s="41">
        <v>5</v>
      </c>
      <c r="F81" s="103"/>
      <c r="J81" s="2" t="s">
        <v>342</v>
      </c>
      <c r="K81" s="41">
        <v>6.5</v>
      </c>
      <c r="L81" s="2" t="s">
        <v>154</v>
      </c>
      <c r="M81" s="41">
        <v>6</v>
      </c>
    </row>
    <row r="82" spans="1:17">
      <c r="A82" s="2" t="s">
        <v>282</v>
      </c>
      <c r="B82" s="32">
        <v>6</v>
      </c>
      <c r="C82" s="2" t="s">
        <v>113</v>
      </c>
      <c r="D82" s="32">
        <v>7</v>
      </c>
      <c r="F82" s="103"/>
      <c r="J82" s="75" t="s">
        <v>761</v>
      </c>
      <c r="K82" s="76">
        <v>5.5</v>
      </c>
      <c r="L82" s="2" t="s">
        <v>340</v>
      </c>
      <c r="M82" s="32" t="s">
        <v>785</v>
      </c>
    </row>
    <row r="83" spans="1:17">
      <c r="A83" s="2" t="s">
        <v>273</v>
      </c>
      <c r="B83" s="41">
        <v>5</v>
      </c>
      <c r="C83" s="2" t="s">
        <v>784</v>
      </c>
      <c r="D83" s="41" t="s">
        <v>785</v>
      </c>
      <c r="F83" s="103"/>
      <c r="J83" s="2" t="s">
        <v>256</v>
      </c>
      <c r="K83" s="41">
        <v>6.5</v>
      </c>
      <c r="L83" s="2" t="s">
        <v>288</v>
      </c>
      <c r="M83" s="41">
        <v>10</v>
      </c>
    </row>
    <row r="84" spans="1:17">
      <c r="A84" s="2" t="s">
        <v>73</v>
      </c>
      <c r="B84" s="41">
        <v>5</v>
      </c>
      <c r="C84" s="2" t="s">
        <v>369</v>
      </c>
      <c r="D84" s="41">
        <v>5.5</v>
      </c>
      <c r="F84" s="103"/>
      <c r="J84" s="2" t="s">
        <v>318</v>
      </c>
      <c r="K84" s="41">
        <v>5.5</v>
      </c>
      <c r="L84" s="2" t="s">
        <v>317</v>
      </c>
      <c r="M84" s="41" t="s">
        <v>785</v>
      </c>
    </row>
    <row r="85" spans="1:17">
      <c r="A85" s="2" t="s">
        <v>777</v>
      </c>
      <c r="B85" s="41" t="s">
        <v>785</v>
      </c>
      <c r="C85" s="2" t="s">
        <v>286</v>
      </c>
      <c r="D85" s="41" t="s">
        <v>785</v>
      </c>
      <c r="F85" s="103"/>
      <c r="J85" s="75" t="s">
        <v>354</v>
      </c>
      <c r="K85" s="76">
        <v>6.5</v>
      </c>
      <c r="L85" s="2" t="s">
        <v>198</v>
      </c>
      <c r="M85" s="41" t="s">
        <v>785</v>
      </c>
    </row>
    <row r="86" spans="1:17">
      <c r="A86" s="2" t="s">
        <v>139</v>
      </c>
      <c r="B86" s="41" t="s">
        <v>785</v>
      </c>
      <c r="C86" s="2" t="s">
        <v>325</v>
      </c>
      <c r="D86" s="41">
        <v>9</v>
      </c>
      <c r="F86" s="103"/>
      <c r="J86" s="2" t="s">
        <v>330</v>
      </c>
      <c r="K86" s="41">
        <v>5.5</v>
      </c>
      <c r="L86" s="75" t="s">
        <v>776</v>
      </c>
      <c r="M86" s="76">
        <v>2</v>
      </c>
    </row>
    <row r="87" spans="1:17" ht="15" thickBot="1">
      <c r="A87" s="36" t="s">
        <v>183</v>
      </c>
      <c r="B87" s="42" t="s">
        <v>785</v>
      </c>
      <c r="C87" s="36" t="s">
        <v>157</v>
      </c>
      <c r="D87" s="42">
        <v>4</v>
      </c>
      <c r="J87" s="36" t="s">
        <v>270</v>
      </c>
      <c r="K87" s="42" t="s">
        <v>785</v>
      </c>
      <c r="L87" s="36" t="s">
        <v>193</v>
      </c>
      <c r="M87" s="42" t="s">
        <v>785</v>
      </c>
    </row>
    <row r="90" spans="1:17">
      <c r="L90" s="20"/>
      <c r="M90" s="20"/>
      <c r="N90" s="20"/>
      <c r="Q90" s="6"/>
    </row>
    <row r="91" spans="1:17">
      <c r="L91" s="20"/>
      <c r="M91" s="20"/>
      <c r="N91" s="20"/>
      <c r="Q91" s="6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3" enableFormatConditionsCalculation="0"/>
  <dimension ref="A1:Q90"/>
  <sheetViews>
    <sheetView topLeftCell="A22" zoomScale="85" zoomScaleNormal="85" zoomScalePageLayoutView="85" workbookViewId="0">
      <selection activeCell="K72" sqref="K72"/>
    </sheetView>
  </sheetViews>
  <sheetFormatPr baseColWidth="10" defaultColWidth="8.83203125" defaultRowHeight="14" x14ac:dyDescent="0"/>
  <cols>
    <col min="1" max="1" width="31.5" bestFit="1" customWidth="1"/>
    <col min="2" max="2" width="8.5" customWidth="1"/>
    <col min="3" max="3" width="26.6640625" bestFit="1" customWidth="1"/>
    <col min="10" max="10" width="31" bestFit="1" customWidth="1"/>
    <col min="12" max="12" width="27.5" bestFit="1" customWidth="1"/>
    <col min="13" max="13" width="8.5" customWidth="1"/>
  </cols>
  <sheetData>
    <row r="1" spans="1:16" ht="23">
      <c r="A1" s="12" t="s">
        <v>11</v>
      </c>
    </row>
    <row r="2" spans="1:16" ht="15" thickBot="1"/>
    <row r="3" spans="1:16" ht="21" thickBot="1">
      <c r="A3" s="135" t="s">
        <v>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7"/>
    </row>
    <row r="4" spans="1:16" ht="15" thickBot="1"/>
    <row r="5" spans="1:16" ht="15" thickBot="1">
      <c r="A5" s="25" t="str">
        <f>+TABELLONE!J6</f>
        <v>CS RIPOSA</v>
      </c>
      <c r="B5" s="39">
        <f>IF(B18&lt;66,0,IF(B18&lt;70,1,IF(B18&lt;74,2,IF(B18&lt;78,3,IF(B18&lt;82,4,IF(B18&lt;86,5,IF(B18&lt;90,6,IF(B18&lt;94,7,IF(B18&lt;98,8,IF(B18&lt;101,9,10))))))))))</f>
        <v>3</v>
      </c>
      <c r="C5" s="25" t="str">
        <f>+TABELLONE!K6</f>
        <v>AC DENTI</v>
      </c>
      <c r="D5" s="39">
        <f>IF(D18&lt;66,0,IF(D18&lt;70,1,IF(D18&lt;74,2,IF(D18&lt;78,3,IF(D18&lt;82,4,IF(D18&lt;86,5,IF(D18&lt;90,6,IF(D18&lt;94,7,IF(D18&lt;98,8,IF(D18&lt;101,9,10))))))))))</f>
        <v>1</v>
      </c>
      <c r="J5" s="25" t="str">
        <f>+TABELLONE!J7</f>
        <v>INTERFOGAT</v>
      </c>
      <c r="K5" s="39">
        <f>IF(K18&lt;66,0,IF(K18&lt;70,1,IF(K18&lt;74,2,IF(K18&lt;78,3,IF(K18&lt;82,4,IF(K18&lt;86,5,IF(K18&lt;90,6,IF(K18&lt;94,7,IF(K18&lt;98,8,IF(K18&lt;101,9,10))))))))))</f>
        <v>3</v>
      </c>
      <c r="L5" s="25" t="str">
        <f>+TABELLONE!K7</f>
        <v>BRIGATA GURREN</v>
      </c>
      <c r="M5" s="39">
        <f>IF(M18&lt;66,0,IF(M18&lt;70,1,IF(M18&lt;74,2,IF(M18&lt;78,3,IF(M18&lt;82,4,IF(M18&lt;86,5,IF(M18&lt;90,6,IF(M18&lt;94,7,IF(M18&lt;98,8,IF(M18&lt;101,9,10))))))))))</f>
        <v>3</v>
      </c>
      <c r="P5" s="103"/>
    </row>
    <row r="6" spans="1:16">
      <c r="A6" s="8" t="s">
        <v>295</v>
      </c>
      <c r="B6" s="40">
        <v>6</v>
      </c>
      <c r="C6" s="8" t="s">
        <v>145</v>
      </c>
      <c r="D6" s="40">
        <v>2.5</v>
      </c>
      <c r="F6" s="73"/>
      <c r="G6" s="74"/>
      <c r="J6" s="8" t="s">
        <v>67</v>
      </c>
      <c r="K6" s="40">
        <v>9</v>
      </c>
      <c r="L6" s="8" t="s">
        <v>48</v>
      </c>
      <c r="M6" s="40">
        <v>5</v>
      </c>
      <c r="O6" s="103"/>
      <c r="P6" s="103"/>
    </row>
    <row r="7" spans="1:16">
      <c r="A7" s="9" t="s">
        <v>300</v>
      </c>
      <c r="B7" s="41">
        <v>8</v>
      </c>
      <c r="C7" s="9" t="s">
        <v>188</v>
      </c>
      <c r="D7" s="41">
        <v>5.5</v>
      </c>
      <c r="F7" s="75"/>
      <c r="G7" s="76"/>
      <c r="J7" s="9" t="s">
        <v>189</v>
      </c>
      <c r="K7" s="41">
        <v>9.5</v>
      </c>
      <c r="L7" s="9" t="s">
        <v>324</v>
      </c>
      <c r="M7" s="41">
        <v>6.5</v>
      </c>
      <c r="O7" s="103"/>
      <c r="P7" s="103"/>
    </row>
    <row r="8" spans="1:16">
      <c r="A8" s="73" t="s">
        <v>167</v>
      </c>
      <c r="B8" s="74">
        <v>5.5</v>
      </c>
      <c r="C8" s="9" t="s">
        <v>107</v>
      </c>
      <c r="D8" s="41">
        <v>9</v>
      </c>
      <c r="J8" s="9" t="s">
        <v>292</v>
      </c>
      <c r="K8" s="41">
        <v>6</v>
      </c>
      <c r="L8" s="9" t="s">
        <v>192</v>
      </c>
      <c r="M8" s="41">
        <v>6</v>
      </c>
      <c r="O8" s="103"/>
      <c r="P8" s="103"/>
    </row>
    <row r="9" spans="1:16">
      <c r="A9" s="9" t="s">
        <v>781</v>
      </c>
      <c r="B9" s="41">
        <v>6</v>
      </c>
      <c r="C9" s="9" t="s">
        <v>114</v>
      </c>
      <c r="D9" s="41">
        <v>5</v>
      </c>
      <c r="J9" s="9" t="s">
        <v>320</v>
      </c>
      <c r="K9" s="41">
        <v>6.5</v>
      </c>
      <c r="L9" s="9" t="s">
        <v>150</v>
      </c>
      <c r="M9" s="41">
        <v>5.5</v>
      </c>
      <c r="O9" s="103"/>
      <c r="P9" s="103"/>
    </row>
    <row r="10" spans="1:16">
      <c r="A10" s="73" t="s">
        <v>796</v>
      </c>
      <c r="B10" s="74">
        <v>6</v>
      </c>
      <c r="C10" s="9" t="s">
        <v>248</v>
      </c>
      <c r="D10" s="32">
        <v>8</v>
      </c>
      <c r="F10" t="s">
        <v>798</v>
      </c>
      <c r="J10" s="9" t="s">
        <v>331</v>
      </c>
      <c r="K10" s="32">
        <v>5</v>
      </c>
      <c r="L10" s="9" t="s">
        <v>112</v>
      </c>
      <c r="M10" s="32">
        <v>11.5</v>
      </c>
      <c r="O10" s="103"/>
      <c r="P10" s="103"/>
    </row>
    <row r="11" spans="1:16">
      <c r="A11" s="9" t="s">
        <v>271</v>
      </c>
      <c r="B11" s="41">
        <v>5</v>
      </c>
      <c r="C11" s="9" t="s">
        <v>90</v>
      </c>
      <c r="D11" s="41">
        <v>6</v>
      </c>
      <c r="F11" t="s">
        <v>799</v>
      </c>
      <c r="J11" s="9" t="s">
        <v>94</v>
      </c>
      <c r="K11" s="41">
        <v>6.5</v>
      </c>
      <c r="L11" s="9" t="s">
        <v>86</v>
      </c>
      <c r="M11" s="41">
        <v>8</v>
      </c>
      <c r="O11" s="103"/>
      <c r="P11" s="103"/>
    </row>
    <row r="12" spans="1:16">
      <c r="A12" s="9" t="s">
        <v>97</v>
      </c>
      <c r="B12" s="41">
        <v>6</v>
      </c>
      <c r="C12" s="9" t="s">
        <v>281</v>
      </c>
      <c r="D12" s="41">
        <v>6</v>
      </c>
      <c r="F12" t="s">
        <v>800</v>
      </c>
      <c r="J12" s="9" t="s">
        <v>74</v>
      </c>
      <c r="K12" s="41">
        <v>5.5</v>
      </c>
      <c r="L12" s="9" t="s">
        <v>278</v>
      </c>
      <c r="M12" s="41">
        <v>5.5</v>
      </c>
      <c r="O12" s="103"/>
      <c r="P12" s="103"/>
    </row>
    <row r="13" spans="1:16">
      <c r="A13" s="9" t="s">
        <v>267</v>
      </c>
      <c r="B13" s="41">
        <v>7</v>
      </c>
      <c r="C13" s="9" t="s">
        <v>769</v>
      </c>
      <c r="D13" s="41">
        <v>5</v>
      </c>
      <c r="F13" t="s">
        <v>801</v>
      </c>
      <c r="J13" s="9" t="s">
        <v>194</v>
      </c>
      <c r="K13" s="41">
        <v>6</v>
      </c>
      <c r="L13" s="9" t="s">
        <v>772</v>
      </c>
      <c r="M13" s="41">
        <v>6.5</v>
      </c>
      <c r="O13" s="103"/>
      <c r="P13" s="103"/>
    </row>
    <row r="14" spans="1:16">
      <c r="A14" s="9" t="s">
        <v>64</v>
      </c>
      <c r="B14" s="41">
        <v>5</v>
      </c>
      <c r="C14" s="9" t="s">
        <v>66</v>
      </c>
      <c r="D14" s="41">
        <v>6.5</v>
      </c>
      <c r="F14" t="s">
        <v>802</v>
      </c>
      <c r="J14" s="9" t="s">
        <v>62</v>
      </c>
      <c r="K14" s="41">
        <v>10</v>
      </c>
      <c r="L14" s="9" t="s">
        <v>65</v>
      </c>
      <c r="M14" s="41">
        <v>7.5</v>
      </c>
      <c r="O14" s="103"/>
      <c r="P14" s="103"/>
    </row>
    <row r="15" spans="1:16">
      <c r="A15" s="9" t="s">
        <v>284</v>
      </c>
      <c r="B15" s="41">
        <v>10</v>
      </c>
      <c r="C15" s="9" t="s">
        <v>242</v>
      </c>
      <c r="D15" s="41">
        <v>10</v>
      </c>
      <c r="F15" t="s">
        <v>803</v>
      </c>
      <c r="J15" s="9" t="s">
        <v>246</v>
      </c>
      <c r="K15" s="41">
        <v>6.5</v>
      </c>
      <c r="L15" s="9" t="s">
        <v>235</v>
      </c>
      <c r="M15" s="41">
        <v>9.5</v>
      </c>
      <c r="O15" s="103"/>
      <c r="P15" s="103"/>
    </row>
    <row r="16" spans="1:16" ht="15" thickBot="1">
      <c r="A16" s="10" t="s">
        <v>80</v>
      </c>
      <c r="B16" s="42">
        <v>10</v>
      </c>
      <c r="C16" s="10" t="s">
        <v>104</v>
      </c>
      <c r="D16" s="42">
        <v>3</v>
      </c>
      <c r="F16" t="s">
        <v>804</v>
      </c>
      <c r="I16" s="6"/>
      <c r="J16" s="10" t="s">
        <v>109</v>
      </c>
      <c r="K16" s="42">
        <v>6</v>
      </c>
      <c r="L16" s="10" t="s">
        <v>314</v>
      </c>
      <c r="M16" s="42">
        <v>5.5</v>
      </c>
      <c r="O16" s="103"/>
      <c r="P16" s="103"/>
    </row>
    <row r="17" spans="1:16" ht="15" thickBot="1">
      <c r="A17" s="104" t="s">
        <v>44</v>
      </c>
      <c r="B17" s="39">
        <v>1</v>
      </c>
      <c r="C17" s="45"/>
      <c r="D17" s="39"/>
      <c r="F17" t="s">
        <v>805</v>
      </c>
      <c r="I17" s="33"/>
      <c r="J17" s="104" t="s">
        <v>44</v>
      </c>
      <c r="K17" s="39">
        <v>1</v>
      </c>
      <c r="L17" s="45"/>
      <c r="M17" s="39"/>
      <c r="P17" s="103"/>
    </row>
    <row r="18" spans="1:16" ht="15" thickBot="1">
      <c r="B18" s="100">
        <f>SUM(B6:B17)</f>
        <v>75.5</v>
      </c>
      <c r="D18" s="100">
        <f>SUM(D6:D17)</f>
        <v>66.5</v>
      </c>
      <c r="F18" t="s">
        <v>806</v>
      </c>
      <c r="I18" s="33"/>
      <c r="K18" s="100">
        <f>SUM(K6:K17)</f>
        <v>77.5</v>
      </c>
      <c r="M18" s="100">
        <f>SUM(M6:M17)</f>
        <v>77</v>
      </c>
      <c r="P18" s="103"/>
    </row>
    <row r="19" spans="1:16" ht="15" thickBot="1">
      <c r="A19" s="34" t="s">
        <v>14</v>
      </c>
      <c r="C19" s="34" t="s">
        <v>14</v>
      </c>
      <c r="F19" s="81" t="s">
        <v>807</v>
      </c>
      <c r="J19" s="34" t="s">
        <v>14</v>
      </c>
      <c r="L19" s="34" t="s">
        <v>14</v>
      </c>
      <c r="P19" s="103"/>
    </row>
    <row r="20" spans="1:16">
      <c r="A20" s="1" t="s">
        <v>295</v>
      </c>
      <c r="B20" s="40">
        <v>6</v>
      </c>
      <c r="C20" s="1" t="s">
        <v>145</v>
      </c>
      <c r="D20" s="40">
        <v>2.5</v>
      </c>
      <c r="F20" t="s">
        <v>808</v>
      </c>
      <c r="J20" s="1" t="s">
        <v>67</v>
      </c>
      <c r="K20" s="40">
        <v>9</v>
      </c>
      <c r="L20" s="1" t="s">
        <v>48</v>
      </c>
      <c r="M20" s="40">
        <v>5</v>
      </c>
      <c r="O20" s="102"/>
      <c r="P20" s="103"/>
    </row>
    <row r="21" spans="1:16">
      <c r="A21" s="2" t="s">
        <v>172</v>
      </c>
      <c r="B21" s="32" t="s">
        <v>785</v>
      </c>
      <c r="C21" s="2" t="s">
        <v>144</v>
      </c>
      <c r="D21" s="32">
        <v>10</v>
      </c>
      <c r="F21" s="77" t="s">
        <v>809</v>
      </c>
      <c r="J21" s="2" t="s">
        <v>160</v>
      </c>
      <c r="K21" s="32">
        <v>5.5</v>
      </c>
      <c r="L21" s="2" t="s">
        <v>296</v>
      </c>
      <c r="M21" s="32">
        <v>9.5</v>
      </c>
      <c r="O21" s="102"/>
      <c r="P21" s="103"/>
    </row>
    <row r="22" spans="1:16">
      <c r="A22" s="75" t="s">
        <v>352</v>
      </c>
      <c r="B22" s="76">
        <v>5.5</v>
      </c>
      <c r="C22" s="2" t="s">
        <v>343</v>
      </c>
      <c r="D22" s="41">
        <v>6</v>
      </c>
      <c r="F22" s="107" t="s">
        <v>797</v>
      </c>
      <c r="J22" s="2" t="s">
        <v>305</v>
      </c>
      <c r="K22" s="41">
        <v>6</v>
      </c>
      <c r="L22" s="2" t="s">
        <v>164</v>
      </c>
      <c r="M22" s="41">
        <v>5.5</v>
      </c>
      <c r="O22" s="102"/>
      <c r="P22" s="103"/>
    </row>
    <row r="23" spans="1:16">
      <c r="A23" s="2" t="s">
        <v>375</v>
      </c>
      <c r="B23" s="41" t="s">
        <v>785</v>
      </c>
      <c r="C23" s="2" t="s">
        <v>351</v>
      </c>
      <c r="D23" s="41">
        <v>5.5</v>
      </c>
      <c r="J23" s="2" t="s">
        <v>381</v>
      </c>
      <c r="K23" s="41">
        <v>5.5</v>
      </c>
      <c r="L23" s="2" t="s">
        <v>771</v>
      </c>
      <c r="M23" s="41">
        <v>5</v>
      </c>
      <c r="O23" s="102"/>
      <c r="P23" s="103"/>
    </row>
    <row r="24" spans="1:16">
      <c r="A24" s="2" t="s">
        <v>384</v>
      </c>
      <c r="B24" s="32" t="s">
        <v>785</v>
      </c>
      <c r="C24" s="2" t="s">
        <v>115</v>
      </c>
      <c r="D24" s="32">
        <v>5.5</v>
      </c>
      <c r="J24" s="2" t="s">
        <v>304</v>
      </c>
      <c r="K24" s="32">
        <v>6.5</v>
      </c>
      <c r="L24" s="2" t="s">
        <v>367</v>
      </c>
      <c r="M24" s="32">
        <v>5</v>
      </c>
      <c r="O24" s="102"/>
      <c r="P24" s="103"/>
    </row>
    <row r="25" spans="1:16">
      <c r="A25" s="75" t="s">
        <v>47</v>
      </c>
      <c r="B25" s="76">
        <v>6</v>
      </c>
      <c r="C25" s="2" t="s">
        <v>186</v>
      </c>
      <c r="D25" s="41">
        <v>6</v>
      </c>
      <c r="J25" s="2" t="s">
        <v>151</v>
      </c>
      <c r="K25" s="41">
        <v>5</v>
      </c>
      <c r="L25" s="2" t="s">
        <v>152</v>
      </c>
      <c r="M25" s="41">
        <v>6</v>
      </c>
      <c r="O25" s="102"/>
      <c r="P25" s="103"/>
    </row>
    <row r="26" spans="1:16">
      <c r="A26" s="2" t="s">
        <v>329</v>
      </c>
      <c r="B26" s="41">
        <v>6.5</v>
      </c>
      <c r="C26" s="2" t="s">
        <v>310</v>
      </c>
      <c r="D26" s="41" t="s">
        <v>785</v>
      </c>
      <c r="J26" s="2" t="s">
        <v>357</v>
      </c>
      <c r="K26" s="41">
        <v>6</v>
      </c>
      <c r="L26" s="2" t="s">
        <v>368</v>
      </c>
      <c r="M26" s="41">
        <v>5.5</v>
      </c>
      <c r="O26" s="102"/>
      <c r="P26" s="103"/>
    </row>
    <row r="27" spans="1:16">
      <c r="A27" s="2" t="s">
        <v>88</v>
      </c>
      <c r="B27" s="41" t="s">
        <v>785</v>
      </c>
      <c r="C27" s="2" t="s">
        <v>132</v>
      </c>
      <c r="D27" s="41" t="s">
        <v>785</v>
      </c>
      <c r="J27" s="2" t="s">
        <v>285</v>
      </c>
      <c r="K27" s="41" t="s">
        <v>785</v>
      </c>
      <c r="L27" s="2" t="s">
        <v>134</v>
      </c>
      <c r="M27" s="41">
        <v>4.5</v>
      </c>
      <c r="O27" s="102"/>
      <c r="P27" s="103"/>
    </row>
    <row r="28" spans="1:16">
      <c r="A28" s="2" t="s">
        <v>253</v>
      </c>
      <c r="B28" s="41">
        <v>9</v>
      </c>
      <c r="C28" s="2" t="s">
        <v>82</v>
      </c>
      <c r="D28" s="41">
        <v>5.5</v>
      </c>
      <c r="J28" s="2" t="s">
        <v>355</v>
      </c>
      <c r="K28" s="41" t="s">
        <v>785</v>
      </c>
      <c r="L28" s="2" t="s">
        <v>348</v>
      </c>
      <c r="M28" s="41">
        <v>7</v>
      </c>
      <c r="O28" s="102"/>
      <c r="P28" s="103"/>
    </row>
    <row r="29" spans="1:16" ht="15" thickBot="1">
      <c r="A29" s="36" t="s">
        <v>359</v>
      </c>
      <c r="B29" s="42">
        <v>5</v>
      </c>
      <c r="C29" s="36" t="s">
        <v>360</v>
      </c>
      <c r="D29" s="42" t="s">
        <v>785</v>
      </c>
      <c r="J29" s="36" t="s">
        <v>199</v>
      </c>
      <c r="K29" s="42" t="s">
        <v>785</v>
      </c>
      <c r="L29" s="36" t="s">
        <v>207</v>
      </c>
      <c r="M29" s="42" t="s">
        <v>785</v>
      </c>
      <c r="O29" s="102"/>
      <c r="P29" s="103"/>
    </row>
    <row r="30" spans="1:16">
      <c r="O30" s="102"/>
      <c r="P30" s="103"/>
    </row>
    <row r="32" spans="1:16" ht="15" thickBot="1"/>
    <row r="33" spans="1:13" ht="21" thickBot="1">
      <c r="A33" s="135" t="s">
        <v>13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3" ht="15" thickBot="1"/>
    <row r="35" spans="1:13" ht="15" thickBot="1">
      <c r="A35" s="25" t="str">
        <f>+TABELLONE!J32</f>
        <v>EVRIBADI</v>
      </c>
      <c r="B35" s="39">
        <f>IF(B48&lt;66,0,IF(B48&lt;70,1,IF(B48&lt;74,2,IF(B48&lt;78,3,IF(B48&lt;82,4,IF(B48&lt;86,5,IF(B48&lt;90,6,IF(B48&lt;94,7,IF(B48&lt;98,8,IF(B48&lt;101,9,10))))))))))</f>
        <v>2</v>
      </c>
      <c r="C35" s="25" t="str">
        <f>+TABELLONE!K32</f>
        <v>AC CONTE</v>
      </c>
      <c r="D35" s="39">
        <f>IF(D48&lt;66,0,IF(D48&lt;70,1,IF(D48&lt;74,2,IF(D48&lt;78,3,IF(D48&lt;82,4,IF(D48&lt;86,5,IF(D48&lt;90,6,IF(D48&lt;94,7,IF(D48&lt;98,8,IF(D48&lt;101,9,10))))))))))</f>
        <v>3</v>
      </c>
      <c r="F35" s="102"/>
      <c r="J35" s="25" t="str">
        <f>+TABELLONE!J33</f>
        <v>SCARSENAL</v>
      </c>
      <c r="K35" s="39">
        <f>IF(K48&lt;66,0,IF(K48&lt;70,1,IF(K48&lt;74,2,IF(K48&lt;78,3,IF(K48&lt;82,4,IF(K48&lt;86,5,IF(K48&lt;90,6,IF(K48&lt;94,7,IF(K48&lt;98,8,IF(K48&lt;101,9,10))))))))))</f>
        <v>0</v>
      </c>
      <c r="L35" s="106" t="str">
        <f>+TABELLONE!K33</f>
        <v>MARCELLONA</v>
      </c>
      <c r="M35" s="39">
        <f>IF(M48&lt;66,0,IF(M48&lt;70,1,IF(M48&lt;74,2,IF(M48&lt;78,3,IF(M48&lt;82,4,IF(M48&lt;86,5,IF(M48&lt;90,6,IF(M48&lt;94,7,IF(M48&lt;98,8,IF(M48&lt;101,9,10))))))))))</f>
        <v>3</v>
      </c>
    </row>
    <row r="36" spans="1:13">
      <c r="A36" s="8" t="s">
        <v>175</v>
      </c>
      <c r="B36" s="40">
        <v>6.5</v>
      </c>
      <c r="C36" s="8" t="s">
        <v>89</v>
      </c>
      <c r="D36" s="40">
        <v>5</v>
      </c>
      <c r="F36" s="102"/>
      <c r="J36" s="8" t="s">
        <v>84</v>
      </c>
      <c r="K36" s="40">
        <v>4</v>
      </c>
      <c r="L36" s="8" t="s">
        <v>287</v>
      </c>
      <c r="M36" s="40">
        <v>4</v>
      </c>
    </row>
    <row r="37" spans="1:13">
      <c r="A37" s="9" t="s">
        <v>149</v>
      </c>
      <c r="B37" s="41">
        <v>4.5</v>
      </c>
      <c r="C37" s="9" t="s">
        <v>301</v>
      </c>
      <c r="D37" s="41">
        <v>6</v>
      </c>
      <c r="F37" s="102"/>
      <c r="J37" s="9" t="s">
        <v>143</v>
      </c>
      <c r="K37" s="41">
        <v>6.5</v>
      </c>
      <c r="L37" s="9" t="s">
        <v>181</v>
      </c>
      <c r="M37" s="41">
        <v>6</v>
      </c>
    </row>
    <row r="38" spans="1:13">
      <c r="A38" s="9" t="s">
        <v>147</v>
      </c>
      <c r="B38" s="41">
        <v>7</v>
      </c>
      <c r="C38" s="9" t="s">
        <v>153</v>
      </c>
      <c r="D38" s="41">
        <v>6.5</v>
      </c>
      <c r="F38" s="102"/>
      <c r="J38" s="9" t="s">
        <v>789</v>
      </c>
      <c r="K38" s="41">
        <v>7</v>
      </c>
      <c r="L38" s="9" t="s">
        <v>787</v>
      </c>
      <c r="M38" s="41">
        <v>6.5</v>
      </c>
    </row>
    <row r="39" spans="1:13">
      <c r="A39" s="9" t="s">
        <v>309</v>
      </c>
      <c r="B39" s="41">
        <v>5.5</v>
      </c>
      <c r="C39" s="9" t="s">
        <v>290</v>
      </c>
      <c r="D39" s="41">
        <v>6.5</v>
      </c>
      <c r="F39" s="102"/>
      <c r="J39" s="73" t="s">
        <v>349</v>
      </c>
      <c r="K39" s="74">
        <v>4</v>
      </c>
      <c r="L39" s="9" t="s">
        <v>146</v>
      </c>
      <c r="M39" s="41">
        <v>6</v>
      </c>
    </row>
    <row r="40" spans="1:13">
      <c r="A40" s="9" t="s">
        <v>136</v>
      </c>
      <c r="B40" s="32">
        <v>5</v>
      </c>
      <c r="C40" s="9" t="s">
        <v>83</v>
      </c>
      <c r="D40" s="32">
        <v>5</v>
      </c>
      <c r="F40" s="102"/>
      <c r="J40" s="73" t="s">
        <v>137</v>
      </c>
      <c r="K40" s="74">
        <v>0</v>
      </c>
      <c r="L40" s="9" t="s">
        <v>778</v>
      </c>
      <c r="M40" s="32">
        <v>7</v>
      </c>
    </row>
    <row r="41" spans="1:13">
      <c r="A41" s="9" t="s">
        <v>166</v>
      </c>
      <c r="B41" s="41">
        <v>7</v>
      </c>
      <c r="C41" s="9" t="s">
        <v>272</v>
      </c>
      <c r="D41" s="41">
        <v>10</v>
      </c>
      <c r="F41" s="102"/>
      <c r="J41" s="9" t="s">
        <v>100</v>
      </c>
      <c r="K41" s="41">
        <v>5</v>
      </c>
      <c r="L41" s="9" t="s">
        <v>249</v>
      </c>
      <c r="M41" s="41">
        <v>10.5</v>
      </c>
    </row>
    <row r="42" spans="1:13">
      <c r="A42" s="9" t="s">
        <v>250</v>
      </c>
      <c r="B42" s="41">
        <v>7</v>
      </c>
      <c r="C42" s="9" t="s">
        <v>786</v>
      </c>
      <c r="D42" s="41">
        <v>6.5</v>
      </c>
      <c r="F42" s="102"/>
      <c r="J42" s="9" t="s">
        <v>251</v>
      </c>
      <c r="K42" s="41">
        <v>7</v>
      </c>
      <c r="L42" s="9" t="s">
        <v>788</v>
      </c>
      <c r="M42" s="41">
        <v>5</v>
      </c>
    </row>
    <row r="43" spans="1:13">
      <c r="A43" s="9" t="s">
        <v>103</v>
      </c>
      <c r="B43" s="41">
        <v>9</v>
      </c>
      <c r="C43" s="9" t="s">
        <v>202</v>
      </c>
      <c r="D43" s="41">
        <v>10</v>
      </c>
      <c r="F43" s="102"/>
      <c r="J43" s="73" t="s">
        <v>161</v>
      </c>
      <c r="K43" s="74">
        <v>0</v>
      </c>
      <c r="L43" s="9" t="s">
        <v>779</v>
      </c>
      <c r="M43" s="41">
        <v>6</v>
      </c>
    </row>
    <row r="44" spans="1:13">
      <c r="A44" s="9" t="s">
        <v>762</v>
      </c>
      <c r="B44" s="41">
        <v>6</v>
      </c>
      <c r="C44" s="9" t="s">
        <v>230</v>
      </c>
      <c r="D44" s="41">
        <v>10.5</v>
      </c>
      <c r="F44" s="102"/>
      <c r="J44" s="9" t="s">
        <v>68</v>
      </c>
      <c r="K44" s="41">
        <v>12.5</v>
      </c>
      <c r="L44" s="9" t="s">
        <v>125</v>
      </c>
      <c r="M44" s="41">
        <v>13.5</v>
      </c>
    </row>
    <row r="45" spans="1:13">
      <c r="A45" s="9" t="s">
        <v>77</v>
      </c>
      <c r="B45" s="41">
        <v>7</v>
      </c>
      <c r="C45" s="9" t="s">
        <v>128</v>
      </c>
      <c r="D45" s="41">
        <v>5</v>
      </c>
      <c r="F45" s="102"/>
      <c r="J45" s="9" t="s">
        <v>118</v>
      </c>
      <c r="K45" s="41">
        <v>11</v>
      </c>
      <c r="L45" s="9" t="s">
        <v>69</v>
      </c>
      <c r="M45" s="41">
        <v>3</v>
      </c>
    </row>
    <row r="46" spans="1:13" ht="15" thickBot="1">
      <c r="A46" s="10" t="s">
        <v>238</v>
      </c>
      <c r="B46" s="42">
        <v>6</v>
      </c>
      <c r="C46" s="73" t="s">
        <v>87</v>
      </c>
      <c r="D46" s="74">
        <v>6</v>
      </c>
      <c r="J46" s="10" t="s">
        <v>91</v>
      </c>
      <c r="K46" s="42">
        <v>5</v>
      </c>
      <c r="L46" s="10" t="s">
        <v>350</v>
      </c>
      <c r="M46" s="42">
        <v>10</v>
      </c>
    </row>
    <row r="47" spans="1:13" ht="15" thickBot="1">
      <c r="A47" s="104" t="s">
        <v>44</v>
      </c>
      <c r="B47" s="39">
        <v>1</v>
      </c>
      <c r="C47" s="45"/>
      <c r="D47" s="39"/>
      <c r="F47" s="102"/>
      <c r="J47" s="104" t="s">
        <v>44</v>
      </c>
      <c r="K47" s="39">
        <v>1</v>
      </c>
      <c r="L47" s="45"/>
      <c r="M47" s="39"/>
    </row>
    <row r="48" spans="1:13" ht="15" thickBot="1">
      <c r="B48" s="100">
        <f>SUM(B36:B47)</f>
        <v>71.5</v>
      </c>
      <c r="D48" s="100">
        <f>SUM(D36:D47)</f>
        <v>77</v>
      </c>
      <c r="F48" s="102"/>
      <c r="K48" s="100">
        <f>SUM(K36:K47)</f>
        <v>63</v>
      </c>
      <c r="M48" s="100">
        <f>SUM(M36:M47)</f>
        <v>77.5</v>
      </c>
    </row>
    <row r="49" spans="1:15" ht="15" thickBot="1">
      <c r="A49" s="34" t="s">
        <v>14</v>
      </c>
      <c r="C49" s="34" t="s">
        <v>14</v>
      </c>
      <c r="F49" s="102"/>
      <c r="J49" s="34" t="s">
        <v>14</v>
      </c>
      <c r="L49" s="34" t="s">
        <v>14</v>
      </c>
    </row>
    <row r="50" spans="1:15">
      <c r="A50" s="1" t="s">
        <v>175</v>
      </c>
      <c r="B50" s="40">
        <v>6.5</v>
      </c>
      <c r="C50" s="1" t="s">
        <v>89</v>
      </c>
      <c r="D50" s="40">
        <v>5</v>
      </c>
      <c r="F50" s="102"/>
      <c r="J50" s="1" t="s">
        <v>84</v>
      </c>
      <c r="K50" s="40">
        <v>4</v>
      </c>
      <c r="L50" s="1" t="s">
        <v>287</v>
      </c>
      <c r="M50" s="40">
        <v>4</v>
      </c>
    </row>
    <row r="51" spans="1:15">
      <c r="A51" s="2" t="s">
        <v>323</v>
      </c>
      <c r="B51" s="32">
        <v>5</v>
      </c>
      <c r="C51" s="2" t="s">
        <v>123</v>
      </c>
      <c r="D51" s="32">
        <v>5</v>
      </c>
      <c r="F51" s="102"/>
      <c r="J51" s="2" t="s">
        <v>162</v>
      </c>
      <c r="K51" s="32" t="s">
        <v>785</v>
      </c>
      <c r="L51" s="2" t="s">
        <v>386</v>
      </c>
      <c r="M51" s="32" t="s">
        <v>785</v>
      </c>
    </row>
    <row r="52" spans="1:15">
      <c r="A52" s="2" t="s">
        <v>326</v>
      </c>
      <c r="B52" s="41">
        <v>6</v>
      </c>
      <c r="C52" s="2" t="s">
        <v>204</v>
      </c>
      <c r="D52" s="41">
        <v>6</v>
      </c>
      <c r="F52" s="102"/>
      <c r="J52" s="75" t="s">
        <v>766</v>
      </c>
      <c r="K52" s="76">
        <v>4</v>
      </c>
      <c r="L52" s="2" t="s">
        <v>298</v>
      </c>
      <c r="M52" s="41" t="s">
        <v>785</v>
      </c>
    </row>
    <row r="53" spans="1:15">
      <c r="A53" s="2" t="s">
        <v>792</v>
      </c>
      <c r="B53" s="41">
        <v>6.5</v>
      </c>
      <c r="C53" s="2" t="s">
        <v>373</v>
      </c>
      <c r="D53" s="41">
        <v>6</v>
      </c>
      <c r="F53" s="102"/>
      <c r="J53" s="2" t="s">
        <v>790</v>
      </c>
      <c r="K53" s="41"/>
      <c r="L53" s="2" t="s">
        <v>142</v>
      </c>
      <c r="M53" s="41" t="s">
        <v>785</v>
      </c>
    </row>
    <row r="54" spans="1:15">
      <c r="A54" s="2" t="s">
        <v>158</v>
      </c>
      <c r="B54" s="32">
        <v>6.5</v>
      </c>
      <c r="C54" s="2" t="s">
        <v>121</v>
      </c>
      <c r="D54" s="32" t="s">
        <v>785</v>
      </c>
      <c r="F54" s="102"/>
      <c r="J54" s="2" t="s">
        <v>335</v>
      </c>
      <c r="K54" s="32" t="s">
        <v>785</v>
      </c>
      <c r="L54" s="2" t="s">
        <v>344</v>
      </c>
      <c r="M54" s="32" t="s">
        <v>785</v>
      </c>
    </row>
    <row r="55" spans="1:15">
      <c r="A55" s="2" t="s">
        <v>200</v>
      </c>
      <c r="B55" s="41" t="s">
        <v>785</v>
      </c>
      <c r="C55" s="2" t="s">
        <v>133</v>
      </c>
      <c r="D55" s="41">
        <v>5.5</v>
      </c>
      <c r="F55" s="102"/>
      <c r="J55" s="2" t="s">
        <v>201</v>
      </c>
      <c r="K55" s="41" t="s">
        <v>785</v>
      </c>
      <c r="L55" s="2" t="s">
        <v>363</v>
      </c>
      <c r="M55" s="41" t="s">
        <v>785</v>
      </c>
    </row>
    <row r="56" spans="1:15">
      <c r="A56" s="2" t="s">
        <v>117</v>
      </c>
      <c r="B56" s="41" t="s">
        <v>785</v>
      </c>
      <c r="C56" s="2" t="s">
        <v>258</v>
      </c>
      <c r="D56" s="41">
        <v>9</v>
      </c>
      <c r="F56" s="102"/>
      <c r="J56" s="2" t="s">
        <v>261</v>
      </c>
      <c r="K56" s="41" t="s">
        <v>785</v>
      </c>
      <c r="L56" s="2" t="s">
        <v>96</v>
      </c>
      <c r="M56" s="41" t="s">
        <v>785</v>
      </c>
    </row>
    <row r="57" spans="1:15">
      <c r="A57" s="2" t="s">
        <v>793</v>
      </c>
      <c r="B57" s="41" t="s">
        <v>785</v>
      </c>
      <c r="C57" s="75" t="s">
        <v>379</v>
      </c>
      <c r="D57" s="76">
        <v>6</v>
      </c>
      <c r="J57" s="2" t="s">
        <v>276</v>
      </c>
      <c r="K57" s="41">
        <v>6</v>
      </c>
      <c r="L57" s="2" t="s">
        <v>201</v>
      </c>
      <c r="M57" s="41" t="s">
        <v>785</v>
      </c>
    </row>
    <row r="58" spans="1:15">
      <c r="A58" s="2" t="s">
        <v>334</v>
      </c>
      <c r="B58" s="41" t="s">
        <v>785</v>
      </c>
      <c r="C58" s="2" t="s">
        <v>127</v>
      </c>
      <c r="D58" s="41">
        <v>8</v>
      </c>
      <c r="J58" s="2" t="s">
        <v>388</v>
      </c>
      <c r="K58" s="41">
        <v>5.5</v>
      </c>
      <c r="L58" s="2" t="s">
        <v>315</v>
      </c>
      <c r="M58" s="41" t="s">
        <v>785</v>
      </c>
    </row>
    <row r="59" spans="1:15" ht="15" thickBot="1">
      <c r="A59" s="36" t="s">
        <v>364</v>
      </c>
      <c r="B59" s="42" t="s">
        <v>785</v>
      </c>
      <c r="C59" s="36"/>
      <c r="D59" s="42"/>
      <c r="J59" s="36"/>
      <c r="K59" s="42"/>
      <c r="L59" s="36" t="s">
        <v>240</v>
      </c>
      <c r="M59" s="42"/>
    </row>
    <row r="60" spans="1:15" ht="15" thickBot="1">
      <c r="A60" s="6"/>
      <c r="B60" s="59"/>
      <c r="C60" s="6"/>
      <c r="D60" s="59"/>
      <c r="J60" s="6"/>
      <c r="K60" s="59"/>
      <c r="L60" s="6"/>
      <c r="M60" s="59"/>
    </row>
    <row r="61" spans="1:15" ht="21" thickBot="1">
      <c r="A61" s="135" t="s">
        <v>56</v>
      </c>
      <c r="B61" s="136"/>
      <c r="C61" s="136"/>
      <c r="D61" s="136"/>
      <c r="E61" s="136"/>
      <c r="F61" s="136"/>
      <c r="G61" s="136"/>
      <c r="H61" s="136"/>
      <c r="I61" s="136"/>
      <c r="J61" s="136"/>
      <c r="K61" s="136"/>
      <c r="L61" s="136"/>
      <c r="M61" s="137"/>
    </row>
    <row r="62" spans="1:15" ht="15" thickBot="1"/>
    <row r="63" spans="1:15" ht="15" thickBot="1">
      <c r="A63" s="25" t="str">
        <f>+TABELLONE!J58</f>
        <v>FLYBEARD</v>
      </c>
      <c r="B63" s="39">
        <f>IF(B76&lt;66,0,IF(B76&lt;70,1,IF(B76&lt;74,2,IF(B76&lt;78,3,IF(B76&lt;82,4,IF(B76&lt;86,5,IF(B76&lt;90,6,IF(B76&lt;94,7,IF(B76&lt;98,8,IF(B76&lt;101,9,10))))))))))</f>
        <v>3</v>
      </c>
      <c r="C63" s="25" t="str">
        <f>+TABELLONE!K58</f>
        <v>SKIACCIAK MOSCA</v>
      </c>
      <c r="D63" s="39">
        <f>IF(D76&lt;66,0,IF(D76&lt;70,1,IF(D76&lt;74,2,IF(D76&lt;78,3,IF(D76&lt;82,4,IF(D76&lt;86,5,IF(D76&lt;90,6,IF(D76&lt;94,7,IF(D76&lt;98,8,IF(D76&lt;101,9,10))))))))))</f>
        <v>1</v>
      </c>
      <c r="F63" s="103"/>
      <c r="J63" s="25" t="str">
        <f>+TABELLONE!J59</f>
        <v>MC TOWN</v>
      </c>
      <c r="K63" s="39">
        <f>IF(K76&lt;66,0,IF(K76&lt;70,1,IF(K76&lt;74,2,IF(K76&lt;78,3,IF(K76&lt;82,4,IF(K76&lt;86,5,IF(K76&lt;90,6,IF(K76&lt;94,7,IF(K76&lt;98,8,IF(K76&lt;101,9,10))))))))))</f>
        <v>4</v>
      </c>
      <c r="L63" s="106" t="str">
        <f>+TABELLONE!K59</f>
        <v>AC NUMBERS</v>
      </c>
      <c r="M63" s="39">
        <f>IF(M76&lt;66,0,IF(M76&lt;70,1,IF(M76&lt;74,2,IF(M76&lt;78,3,IF(M76&lt;82,4,IF(M76&lt;86,5,IF(M76&lt;90,6,IF(M76&lt;94,7,IF(M76&lt;98,8,IF(M76&lt;101,9,10))))))))))</f>
        <v>0</v>
      </c>
    </row>
    <row r="64" spans="1:15">
      <c r="A64" s="8" t="s">
        <v>93</v>
      </c>
      <c r="B64" s="40">
        <v>6</v>
      </c>
      <c r="C64" s="8" t="s">
        <v>294</v>
      </c>
      <c r="D64" s="40">
        <v>6.5</v>
      </c>
      <c r="F64" s="103"/>
      <c r="J64" s="8" t="s">
        <v>141</v>
      </c>
      <c r="K64" s="40">
        <v>6</v>
      </c>
      <c r="L64" s="8" t="s">
        <v>81</v>
      </c>
      <c r="M64" s="40">
        <v>5</v>
      </c>
      <c r="O64" s="103"/>
    </row>
    <row r="65" spans="1:15">
      <c r="A65" s="9" t="s">
        <v>173</v>
      </c>
      <c r="B65" s="41">
        <v>6.5</v>
      </c>
      <c r="C65" s="9" t="s">
        <v>289</v>
      </c>
      <c r="D65" s="41">
        <v>6.5</v>
      </c>
      <c r="F65" s="103"/>
      <c r="J65" s="9" t="s">
        <v>129</v>
      </c>
      <c r="K65" s="41">
        <v>5.5</v>
      </c>
      <c r="L65" s="9" t="s">
        <v>106</v>
      </c>
      <c r="M65" s="41">
        <v>6</v>
      </c>
      <c r="N65" s="20"/>
      <c r="O65" s="103"/>
    </row>
    <row r="66" spans="1:15">
      <c r="A66" s="9" t="s">
        <v>185</v>
      </c>
      <c r="B66" s="41">
        <v>7</v>
      </c>
      <c r="C66" s="73" t="s">
        <v>759</v>
      </c>
      <c r="D66" s="74">
        <v>6</v>
      </c>
      <c r="F66" s="103"/>
      <c r="J66" s="9" t="s">
        <v>140</v>
      </c>
      <c r="K66" s="41">
        <v>6.5</v>
      </c>
      <c r="L66" s="9" t="s">
        <v>138</v>
      </c>
      <c r="M66" s="41">
        <v>6</v>
      </c>
      <c r="N66" s="20"/>
      <c r="O66" s="103"/>
    </row>
    <row r="67" spans="1:15">
      <c r="A67" s="9" t="s">
        <v>122</v>
      </c>
      <c r="B67" s="41">
        <v>6.5</v>
      </c>
      <c r="C67" s="9" t="s">
        <v>191</v>
      </c>
      <c r="D67" s="41">
        <v>5</v>
      </c>
      <c r="F67" s="103"/>
      <c r="J67" s="9" t="s">
        <v>168</v>
      </c>
      <c r="K67" s="41">
        <v>5.5</v>
      </c>
      <c r="L67" s="9" t="s">
        <v>353</v>
      </c>
      <c r="M67" s="41">
        <v>5</v>
      </c>
      <c r="N67" s="20"/>
      <c r="O67" s="103"/>
    </row>
    <row r="68" spans="1:15">
      <c r="A68" s="9" t="s">
        <v>362</v>
      </c>
      <c r="B68" s="32">
        <v>7</v>
      </c>
      <c r="C68" s="9" t="s">
        <v>101</v>
      </c>
      <c r="D68" s="32">
        <v>6.5</v>
      </c>
      <c r="F68" s="103"/>
      <c r="J68" s="9" t="s">
        <v>159</v>
      </c>
      <c r="K68" s="32">
        <v>6</v>
      </c>
      <c r="L68" s="9" t="s">
        <v>195</v>
      </c>
      <c r="M68" s="32">
        <v>6</v>
      </c>
      <c r="N68" s="20"/>
      <c r="O68" s="103"/>
    </row>
    <row r="69" spans="1:15">
      <c r="A69" s="9" t="s">
        <v>92</v>
      </c>
      <c r="B69" s="41">
        <v>6</v>
      </c>
      <c r="C69" s="9" t="s">
        <v>318</v>
      </c>
      <c r="D69" s="41">
        <v>10.5</v>
      </c>
      <c r="F69" s="103"/>
      <c r="J69" s="9" t="s">
        <v>263</v>
      </c>
      <c r="K69" s="41">
        <v>6</v>
      </c>
      <c r="L69" s="73" t="s">
        <v>307</v>
      </c>
      <c r="M69" s="74">
        <v>0</v>
      </c>
      <c r="N69" s="20"/>
      <c r="O69" s="103"/>
    </row>
    <row r="70" spans="1:15">
      <c r="A70" s="9" t="s">
        <v>282</v>
      </c>
      <c r="B70" s="41">
        <v>6.5</v>
      </c>
      <c r="C70" s="9" t="s">
        <v>256</v>
      </c>
      <c r="D70" s="41">
        <v>5</v>
      </c>
      <c r="F70" s="103"/>
      <c r="J70" s="9" t="s">
        <v>277</v>
      </c>
      <c r="K70" s="41">
        <v>13.5</v>
      </c>
      <c r="L70" s="73" t="s">
        <v>102</v>
      </c>
      <c r="M70" s="74">
        <v>0</v>
      </c>
      <c r="N70" s="20"/>
      <c r="O70" s="103"/>
    </row>
    <row r="71" spans="1:15">
      <c r="A71" s="9" t="s">
        <v>165</v>
      </c>
      <c r="B71" s="41">
        <v>6</v>
      </c>
      <c r="C71" s="73" t="s">
        <v>306</v>
      </c>
      <c r="D71" s="74">
        <v>6</v>
      </c>
      <c r="F71" s="103"/>
      <c r="J71" s="9" t="s">
        <v>113</v>
      </c>
      <c r="K71" s="41">
        <v>10</v>
      </c>
      <c r="L71" s="9" t="s">
        <v>288</v>
      </c>
      <c r="M71" s="41">
        <v>6.5</v>
      </c>
      <c r="N71" s="20"/>
      <c r="O71" s="103"/>
    </row>
    <row r="72" spans="1:15">
      <c r="A72" s="9" t="s">
        <v>105</v>
      </c>
      <c r="B72" s="41">
        <v>10.5</v>
      </c>
      <c r="C72" s="9" t="s">
        <v>760</v>
      </c>
      <c r="D72" s="41">
        <v>5</v>
      </c>
      <c r="F72" s="103"/>
      <c r="J72" s="9" t="s">
        <v>71</v>
      </c>
      <c r="K72" s="41">
        <v>5.5</v>
      </c>
      <c r="L72" s="9" t="s">
        <v>78</v>
      </c>
      <c r="M72" s="41">
        <v>6.5</v>
      </c>
      <c r="N72" s="20"/>
      <c r="O72" s="103"/>
    </row>
    <row r="73" spans="1:15">
      <c r="A73" s="9" t="s">
        <v>70</v>
      </c>
      <c r="B73" s="41">
        <v>5.5</v>
      </c>
      <c r="C73" s="9" t="s">
        <v>244</v>
      </c>
      <c r="D73" s="41">
        <v>6.5</v>
      </c>
      <c r="F73" s="103"/>
      <c r="J73" s="9" t="s">
        <v>72</v>
      </c>
      <c r="K73" s="41">
        <v>9.5</v>
      </c>
      <c r="L73" s="9" t="s">
        <v>281</v>
      </c>
      <c r="M73" s="41">
        <v>13</v>
      </c>
      <c r="N73" s="20"/>
      <c r="O73" s="103"/>
    </row>
    <row r="74" spans="1:15" ht="15" thickBot="1">
      <c r="A74" s="10" t="s">
        <v>130</v>
      </c>
      <c r="B74" s="42">
        <v>5.5</v>
      </c>
      <c r="C74" s="10" t="s">
        <v>330</v>
      </c>
      <c r="D74" s="42">
        <v>5</v>
      </c>
      <c r="F74" s="103"/>
      <c r="J74" s="10" t="s">
        <v>75</v>
      </c>
      <c r="K74" s="42">
        <v>6.5</v>
      </c>
      <c r="L74" s="10" t="s">
        <v>119</v>
      </c>
      <c r="M74" s="42">
        <v>9.5</v>
      </c>
      <c r="N74" s="20"/>
      <c r="O74" s="103"/>
    </row>
    <row r="75" spans="1:15" ht="15" thickBot="1">
      <c r="A75" s="104" t="s">
        <v>44</v>
      </c>
      <c r="B75" s="39">
        <v>1</v>
      </c>
      <c r="C75" s="45"/>
      <c r="D75" s="39"/>
      <c r="F75" s="103"/>
      <c r="J75" s="104" t="s">
        <v>44</v>
      </c>
      <c r="K75" s="39">
        <v>1</v>
      </c>
      <c r="L75" s="45"/>
      <c r="M75" s="39"/>
      <c r="N75" s="20"/>
    </row>
    <row r="76" spans="1:15" ht="15" thickBot="1">
      <c r="B76" s="100">
        <f>SUM(B64:B75)</f>
        <v>74</v>
      </c>
      <c r="D76" s="100">
        <f>SUM(D64:D75)</f>
        <v>68.5</v>
      </c>
      <c r="F76" s="103"/>
      <c r="K76" s="100">
        <f>SUM(K64:K75)</f>
        <v>81.5</v>
      </c>
      <c r="M76" s="100">
        <f>SUM(M64:M75)</f>
        <v>63.5</v>
      </c>
      <c r="N76" s="20"/>
    </row>
    <row r="77" spans="1:15" ht="15" thickBot="1">
      <c r="A77" s="34" t="s">
        <v>14</v>
      </c>
      <c r="C77" s="34" t="s">
        <v>14</v>
      </c>
      <c r="F77" s="103"/>
      <c r="J77" s="34" t="s">
        <v>14</v>
      </c>
      <c r="L77" s="34" t="s">
        <v>14</v>
      </c>
      <c r="N77" s="20"/>
    </row>
    <row r="78" spans="1:15">
      <c r="A78" s="1" t="s">
        <v>93</v>
      </c>
      <c r="B78" s="40">
        <v>6</v>
      </c>
      <c r="C78" s="1" t="s">
        <v>294</v>
      </c>
      <c r="D78" s="40">
        <v>6.5</v>
      </c>
      <c r="F78" s="103"/>
      <c r="J78" s="1" t="s">
        <v>141</v>
      </c>
      <c r="K78" s="40">
        <v>6</v>
      </c>
      <c r="L78" s="1" t="s">
        <v>81</v>
      </c>
      <c r="M78" s="40">
        <v>5</v>
      </c>
      <c r="N78" s="20"/>
    </row>
    <row r="79" spans="1:15">
      <c r="A79" s="2" t="s">
        <v>333</v>
      </c>
      <c r="B79" s="32" t="s">
        <v>785</v>
      </c>
      <c r="C79" s="75" t="s">
        <v>170</v>
      </c>
      <c r="D79" s="76">
        <v>6</v>
      </c>
      <c r="F79" s="103"/>
      <c r="J79" s="2" t="s">
        <v>313</v>
      </c>
      <c r="K79" s="32" t="s">
        <v>785</v>
      </c>
      <c r="L79" s="2" t="s">
        <v>155</v>
      </c>
      <c r="M79" s="32">
        <v>6</v>
      </c>
      <c r="N79" s="20"/>
    </row>
    <row r="80" spans="1:15">
      <c r="A80" s="2" t="s">
        <v>345</v>
      </c>
      <c r="B80" s="41">
        <v>4.5</v>
      </c>
      <c r="C80" s="2" t="s">
        <v>342</v>
      </c>
      <c r="D80" s="41">
        <v>5.5</v>
      </c>
      <c r="F80" s="103"/>
      <c r="J80" s="2" t="s">
        <v>783</v>
      </c>
      <c r="K80" s="41" t="s">
        <v>785</v>
      </c>
      <c r="L80" s="2" t="s">
        <v>794</v>
      </c>
      <c r="M80" s="41">
        <v>6</v>
      </c>
      <c r="N80" s="20"/>
    </row>
    <row r="81" spans="1:17">
      <c r="A81" s="2" t="s">
        <v>385</v>
      </c>
      <c r="B81" s="41">
        <v>5</v>
      </c>
      <c r="C81" s="2" t="s">
        <v>341</v>
      </c>
      <c r="D81" s="41">
        <v>6</v>
      </c>
      <c r="F81" s="103"/>
      <c r="J81" s="2" t="s">
        <v>366</v>
      </c>
      <c r="K81" s="41">
        <v>6</v>
      </c>
      <c r="L81" s="2" t="s">
        <v>795</v>
      </c>
      <c r="M81" s="41">
        <v>5</v>
      </c>
      <c r="N81" s="20"/>
    </row>
    <row r="82" spans="1:17">
      <c r="A82" s="2" t="s">
        <v>273</v>
      </c>
      <c r="B82" s="32">
        <v>6</v>
      </c>
      <c r="C82" s="75" t="s">
        <v>332</v>
      </c>
      <c r="D82" s="76">
        <v>6</v>
      </c>
      <c r="F82" s="103"/>
      <c r="J82" s="2" t="s">
        <v>784</v>
      </c>
      <c r="K82" s="32">
        <v>4</v>
      </c>
      <c r="L82" s="2" t="s">
        <v>340</v>
      </c>
      <c r="M82" s="32" t="s">
        <v>785</v>
      </c>
      <c r="N82" s="20"/>
      <c r="Q82" s="6"/>
    </row>
    <row r="83" spans="1:17">
      <c r="A83" s="2" t="s">
        <v>299</v>
      </c>
      <c r="B83" s="41" t="s">
        <v>785</v>
      </c>
      <c r="C83" s="2" t="s">
        <v>791</v>
      </c>
      <c r="D83" s="41">
        <v>7</v>
      </c>
      <c r="F83" s="103"/>
      <c r="J83" s="2" t="s">
        <v>135</v>
      </c>
      <c r="K83" s="41">
        <v>5.5</v>
      </c>
      <c r="L83" s="2" t="s">
        <v>317</v>
      </c>
      <c r="M83" s="41" t="s">
        <v>785</v>
      </c>
      <c r="N83" s="20"/>
      <c r="Q83" s="6"/>
    </row>
    <row r="84" spans="1:17">
      <c r="A84" s="2" t="s">
        <v>73</v>
      </c>
      <c r="B84" s="41">
        <v>10</v>
      </c>
      <c r="C84" s="2" t="s">
        <v>303</v>
      </c>
      <c r="D84" s="41">
        <v>6.5</v>
      </c>
      <c r="F84" s="103"/>
      <c r="J84" s="2" t="s">
        <v>369</v>
      </c>
      <c r="K84" s="41">
        <v>6</v>
      </c>
      <c r="L84" s="2" t="s">
        <v>358</v>
      </c>
      <c r="M84" s="41" t="s">
        <v>785</v>
      </c>
      <c r="N84" s="20"/>
      <c r="Q84" s="6"/>
    </row>
    <row r="85" spans="1:17">
      <c r="A85" s="2" t="s">
        <v>139</v>
      </c>
      <c r="B85" s="41">
        <v>6</v>
      </c>
      <c r="C85" s="2" t="s">
        <v>354</v>
      </c>
      <c r="D85" s="41">
        <v>10</v>
      </c>
      <c r="F85" s="102"/>
      <c r="J85" s="2" t="s">
        <v>286</v>
      </c>
      <c r="K85" s="41" t="s">
        <v>785</v>
      </c>
      <c r="L85" s="2" t="s">
        <v>198</v>
      </c>
      <c r="M85" s="41" t="s">
        <v>785</v>
      </c>
      <c r="N85" s="20"/>
      <c r="Q85" s="6"/>
    </row>
    <row r="86" spans="1:17">
      <c r="A86" s="2" t="s">
        <v>777</v>
      </c>
      <c r="B86" s="41">
        <v>5.5</v>
      </c>
      <c r="C86" s="2" t="s">
        <v>184</v>
      </c>
      <c r="D86" s="41">
        <v>10</v>
      </c>
      <c r="F86" s="102"/>
      <c r="J86" s="2" t="s">
        <v>325</v>
      </c>
      <c r="K86" s="41" t="s">
        <v>785</v>
      </c>
      <c r="L86" s="2" t="s">
        <v>193</v>
      </c>
      <c r="M86" s="41">
        <v>5</v>
      </c>
      <c r="N86" s="20"/>
      <c r="Q86" s="6"/>
    </row>
    <row r="87" spans="1:17" ht="15" thickBot="1">
      <c r="A87" s="36" t="s">
        <v>183</v>
      </c>
      <c r="B87" s="42" t="s">
        <v>785</v>
      </c>
      <c r="C87" s="36"/>
      <c r="D87" s="42"/>
      <c r="F87" s="102"/>
      <c r="G87" s="103"/>
      <c r="J87" s="36" t="s">
        <v>157</v>
      </c>
      <c r="K87" s="42">
        <v>6.5</v>
      </c>
      <c r="L87" s="36" t="s">
        <v>63</v>
      </c>
      <c r="M87" s="42" t="s">
        <v>785</v>
      </c>
      <c r="N87" s="20"/>
      <c r="Q87" s="6"/>
    </row>
    <row r="88" spans="1:17">
      <c r="F88" s="102"/>
      <c r="N88" s="20"/>
      <c r="Q88" s="6"/>
    </row>
    <row r="89" spans="1:17">
      <c r="F89" s="102"/>
      <c r="N89" s="20"/>
      <c r="Q89" s="6"/>
    </row>
    <row r="90" spans="1:17">
      <c r="L90" s="20"/>
      <c r="M90" s="20"/>
    </row>
  </sheetData>
  <sheetProtection algorithmName="SHA-512" hashValue="aNXZmjBIeoahmycAcqoTWmdksI6hP8qsYUjE59DIYD2aCw+v/cjtO0lwK5o34VBRZuLPIGx8FN46uyGx1949WA==" saltValue="sTZ2fkIccA5JFReeBSIWQQ==" spinCount="100000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4" enableFormatConditionsCalculation="0"/>
  <dimension ref="A1:Q90"/>
  <sheetViews>
    <sheetView topLeftCell="A39" zoomScale="85" zoomScaleNormal="85" zoomScalePageLayoutView="85" workbookViewId="0">
      <selection activeCell="F5" sqref="F5:G6"/>
    </sheetView>
  </sheetViews>
  <sheetFormatPr baseColWidth="10" defaultColWidth="8.83203125" defaultRowHeight="14" x14ac:dyDescent="0"/>
  <cols>
    <col min="1" max="1" width="29.1640625" bestFit="1" customWidth="1"/>
    <col min="2" max="2" width="8.5" customWidth="1"/>
    <col min="3" max="3" width="29.6640625" bestFit="1" customWidth="1"/>
    <col min="10" max="10" width="28.33203125" bestFit="1" customWidth="1"/>
    <col min="12" max="12" width="27.5" bestFit="1" customWidth="1"/>
    <col min="13" max="13" width="8.5" customWidth="1"/>
  </cols>
  <sheetData>
    <row r="1" spans="1:13" ht="23">
      <c r="A1" s="12" t="s">
        <v>12</v>
      </c>
    </row>
    <row r="2" spans="1:13" ht="15" thickBot="1"/>
    <row r="3" spans="1:13" ht="21" thickBot="1">
      <c r="A3" s="135" t="s">
        <v>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7"/>
    </row>
    <row r="4" spans="1:13" ht="15" thickBot="1"/>
    <row r="5" spans="1:13" ht="15" thickBot="1">
      <c r="A5" s="25" t="str">
        <f>+TABELLONE!J10</f>
        <v>CS RIPOSA</v>
      </c>
      <c r="B5" s="39">
        <f>IF(B18&lt;66,0,IF(B18&lt;70,1,IF(B18&lt;74,2,IF(B18&lt;78,3,IF(B18&lt;82,4,IF(B18&lt;86,5,IF(B18&lt;90,6,IF(B18&lt;94,7,IF(B18&lt;98,8,IF(B18&lt;101,9,10))))))))))</f>
        <v>4</v>
      </c>
      <c r="C5" s="25" t="str">
        <f>+TABELLONE!K10</f>
        <v>BRIGATA GURREN</v>
      </c>
      <c r="D5" s="39">
        <f>IF(D18&lt;66,0,IF(D18&lt;70,1,IF(D18&lt;74,2,IF(D18&lt;78,3,IF(D18&lt;82,4,IF(D18&lt;86,5,IF(D18&lt;90,6,IF(D18&lt;94,7,IF(D18&lt;98,8,IF(D18&lt;101,9,10))))))))))</f>
        <v>1</v>
      </c>
      <c r="F5" s="73"/>
      <c r="G5" s="74"/>
      <c r="J5" s="25" t="str">
        <f>+TABELLONE!J11</f>
        <v>AC DENTI</v>
      </c>
      <c r="K5" s="39">
        <f>IF(K18&lt;66,0,IF(K18&lt;70,1,IF(K18&lt;74,2,IF(K18&lt;78,3,IF(K18&lt;82,4,IF(K18&lt;86,5,IF(K18&lt;90,6,IF(K18&lt;94,7,IF(K18&lt;98,8,IF(K18&lt;101,9,10))))))))))</f>
        <v>4</v>
      </c>
      <c r="L5" s="25" t="str">
        <f>+TABELLONE!K11</f>
        <v>INTERFOGAT</v>
      </c>
      <c r="M5" s="39">
        <f>IF(M18&lt;66,0,IF(M18&lt;70,1,IF(M18&lt;74,2,IF(M18&lt;78,3,IF(M18&lt;82,4,IF(M18&lt;86,5,IF(M18&lt;90,6,IF(M18&lt;94,7,IF(M18&lt;98,8,IF(M18&lt;101,9,10))))))))))</f>
        <v>3</v>
      </c>
    </row>
    <row r="6" spans="1:13">
      <c r="A6" s="8" t="s">
        <v>295</v>
      </c>
      <c r="B6" s="40">
        <v>7.5</v>
      </c>
      <c r="C6" s="8" t="s">
        <v>770</v>
      </c>
      <c r="D6" s="40">
        <v>5</v>
      </c>
      <c r="F6" s="75"/>
      <c r="G6" s="76"/>
      <c r="H6" s="103"/>
      <c r="J6" s="8" t="s">
        <v>145</v>
      </c>
      <c r="K6" s="40">
        <v>2</v>
      </c>
      <c r="L6" s="8" t="s">
        <v>67</v>
      </c>
      <c r="M6" s="40">
        <v>6</v>
      </c>
    </row>
    <row r="7" spans="1:13">
      <c r="A7" s="9" t="s">
        <v>172</v>
      </c>
      <c r="B7" s="41">
        <v>5.5</v>
      </c>
      <c r="C7" s="9" t="s">
        <v>324</v>
      </c>
      <c r="D7" s="41">
        <v>6</v>
      </c>
      <c r="J7" s="9" t="s">
        <v>107</v>
      </c>
      <c r="K7" s="41">
        <v>6</v>
      </c>
      <c r="L7" s="9" t="s">
        <v>189</v>
      </c>
      <c r="M7" s="41">
        <v>5.5</v>
      </c>
    </row>
    <row r="8" spans="1:13">
      <c r="A8" s="9" t="s">
        <v>300</v>
      </c>
      <c r="B8" s="41">
        <v>5</v>
      </c>
      <c r="C8" s="9" t="s">
        <v>262</v>
      </c>
      <c r="D8" s="41">
        <v>6</v>
      </c>
      <c r="F8" s="103" t="s">
        <v>197</v>
      </c>
      <c r="H8" s="103"/>
      <c r="J8" s="9" t="s">
        <v>114</v>
      </c>
      <c r="K8" s="41">
        <v>5.5</v>
      </c>
      <c r="L8" s="9" t="s">
        <v>320</v>
      </c>
      <c r="M8" s="41">
        <v>5.5</v>
      </c>
    </row>
    <row r="9" spans="1:13">
      <c r="A9" s="73" t="s">
        <v>781</v>
      </c>
      <c r="B9" s="74">
        <v>6</v>
      </c>
      <c r="C9" s="9" t="s">
        <v>192</v>
      </c>
      <c r="D9" s="41">
        <v>6.5</v>
      </c>
      <c r="F9" s="103" t="s">
        <v>813</v>
      </c>
      <c r="H9" s="103"/>
      <c r="J9" s="9" t="s">
        <v>144</v>
      </c>
      <c r="K9" s="41">
        <v>6</v>
      </c>
      <c r="L9" s="9" t="s">
        <v>305</v>
      </c>
      <c r="M9" s="41">
        <v>5.5</v>
      </c>
    </row>
    <row r="10" spans="1:13">
      <c r="A10" s="9" t="s">
        <v>271</v>
      </c>
      <c r="B10" s="32">
        <v>5.5</v>
      </c>
      <c r="C10" s="9" t="s">
        <v>86</v>
      </c>
      <c r="D10" s="32">
        <v>5.5</v>
      </c>
      <c r="F10" s="103" t="s">
        <v>814</v>
      </c>
      <c r="H10" s="103"/>
      <c r="J10" s="9" t="s">
        <v>248</v>
      </c>
      <c r="K10" s="32">
        <v>10</v>
      </c>
      <c r="L10" s="9" t="s">
        <v>194</v>
      </c>
      <c r="M10" s="32">
        <v>6</v>
      </c>
    </row>
    <row r="11" spans="1:13">
      <c r="A11" s="9" t="s">
        <v>97</v>
      </c>
      <c r="B11" s="41">
        <v>6.5</v>
      </c>
      <c r="C11" s="9" t="s">
        <v>112</v>
      </c>
      <c r="D11" s="41">
        <v>6</v>
      </c>
      <c r="F11" s="103" t="s">
        <v>815</v>
      </c>
      <c r="H11" s="103"/>
      <c r="J11" s="9" t="s">
        <v>90</v>
      </c>
      <c r="K11" s="41">
        <v>6.5</v>
      </c>
      <c r="L11" s="9" t="s">
        <v>151</v>
      </c>
      <c r="M11" s="41">
        <v>6</v>
      </c>
    </row>
    <row r="12" spans="1:13">
      <c r="A12" s="9" t="s">
        <v>267</v>
      </c>
      <c r="B12" s="41">
        <v>10</v>
      </c>
      <c r="C12" s="9" t="s">
        <v>152</v>
      </c>
      <c r="D12" s="41">
        <v>6</v>
      </c>
      <c r="F12" s="103" t="s">
        <v>816</v>
      </c>
      <c r="H12" s="103"/>
      <c r="J12" s="9" t="s">
        <v>281</v>
      </c>
      <c r="K12" s="41">
        <v>6</v>
      </c>
      <c r="L12" s="9" t="s">
        <v>79</v>
      </c>
      <c r="M12" s="41">
        <v>5</v>
      </c>
    </row>
    <row r="13" spans="1:13">
      <c r="A13" s="9" t="s">
        <v>782</v>
      </c>
      <c r="B13" s="41">
        <v>6</v>
      </c>
      <c r="C13" s="9" t="s">
        <v>278</v>
      </c>
      <c r="D13" s="41">
        <v>6</v>
      </c>
      <c r="F13" s="103" t="s">
        <v>817</v>
      </c>
      <c r="H13" s="103"/>
      <c r="J13" s="9" t="s">
        <v>310</v>
      </c>
      <c r="K13" s="41">
        <v>10</v>
      </c>
      <c r="L13" s="9" t="s">
        <v>74</v>
      </c>
      <c r="M13" s="41">
        <v>8</v>
      </c>
    </row>
    <row r="14" spans="1:13">
      <c r="A14" s="9" t="s">
        <v>64</v>
      </c>
      <c r="B14" s="41">
        <v>10</v>
      </c>
      <c r="C14" s="9" t="s">
        <v>235</v>
      </c>
      <c r="D14" s="41">
        <v>9.5</v>
      </c>
      <c r="F14" s="103" t="s">
        <v>818</v>
      </c>
      <c r="H14" s="103"/>
      <c r="J14" s="9" t="s">
        <v>66</v>
      </c>
      <c r="K14" s="41">
        <v>8</v>
      </c>
      <c r="L14" s="9" t="s">
        <v>62</v>
      </c>
      <c r="M14" s="41">
        <v>8</v>
      </c>
    </row>
    <row r="15" spans="1:13">
      <c r="A15" s="9" t="s">
        <v>284</v>
      </c>
      <c r="B15" s="41">
        <v>5</v>
      </c>
      <c r="C15" s="9" t="s">
        <v>65</v>
      </c>
      <c r="D15" s="41">
        <v>6.5</v>
      </c>
      <c r="F15" s="103" t="s">
        <v>819</v>
      </c>
      <c r="H15" s="103"/>
      <c r="J15" s="9" t="s">
        <v>104</v>
      </c>
      <c r="K15" s="41">
        <v>6</v>
      </c>
      <c r="L15" s="9" t="s">
        <v>109</v>
      </c>
      <c r="M15" s="41">
        <v>9.5</v>
      </c>
    </row>
    <row r="16" spans="1:13" ht="15" thickBot="1">
      <c r="A16" s="10" t="s">
        <v>88</v>
      </c>
      <c r="B16" s="42">
        <v>11</v>
      </c>
      <c r="C16" s="10" t="s">
        <v>348</v>
      </c>
      <c r="D16" s="42">
        <v>6.5</v>
      </c>
      <c r="F16" s="103" t="s">
        <v>820</v>
      </c>
      <c r="H16" s="103"/>
      <c r="J16" s="10" t="s">
        <v>82</v>
      </c>
      <c r="K16" s="42">
        <v>13</v>
      </c>
      <c r="L16" s="10" t="s">
        <v>285</v>
      </c>
      <c r="M16" s="42">
        <v>9</v>
      </c>
    </row>
    <row r="17" spans="1:13" ht="15" thickBot="1">
      <c r="A17" s="104" t="s">
        <v>44</v>
      </c>
      <c r="B17" s="39">
        <v>1</v>
      </c>
      <c r="C17" s="45"/>
      <c r="D17" s="39"/>
      <c r="F17" s="103" t="s">
        <v>821</v>
      </c>
      <c r="H17" s="103"/>
      <c r="J17" s="104" t="s">
        <v>44</v>
      </c>
      <c r="K17" s="39">
        <v>1</v>
      </c>
      <c r="L17" s="45"/>
      <c r="M17" s="39"/>
    </row>
    <row r="18" spans="1:13" ht="15" thickBot="1">
      <c r="B18" s="100">
        <f>SUM(B6:B17)</f>
        <v>79</v>
      </c>
      <c r="D18" s="100">
        <f>SUM(D6:D17)</f>
        <v>69.5</v>
      </c>
      <c r="F18" s="103" t="s">
        <v>822</v>
      </c>
      <c r="H18" s="103"/>
      <c r="K18" s="100">
        <f>SUM(K6:K17)</f>
        <v>80</v>
      </c>
      <c r="M18" s="100">
        <f>SUM(M6:M17)</f>
        <v>74</v>
      </c>
    </row>
    <row r="19" spans="1:13" ht="15" thickBot="1">
      <c r="A19" s="34" t="s">
        <v>14</v>
      </c>
      <c r="C19" s="34" t="s">
        <v>14</v>
      </c>
      <c r="F19" s="103" t="s">
        <v>823</v>
      </c>
      <c r="J19" s="34" t="s">
        <v>14</v>
      </c>
      <c r="L19" s="34" t="s">
        <v>14</v>
      </c>
    </row>
    <row r="20" spans="1:13">
      <c r="A20" s="1" t="s">
        <v>295</v>
      </c>
      <c r="B20" s="40">
        <v>7.5</v>
      </c>
      <c r="C20" s="1" t="s">
        <v>770</v>
      </c>
      <c r="D20" s="40">
        <v>5</v>
      </c>
      <c r="F20" s="103" t="s">
        <v>824</v>
      </c>
      <c r="J20" s="1" t="s">
        <v>145</v>
      </c>
      <c r="K20" s="40">
        <v>2</v>
      </c>
      <c r="L20" s="1" t="s">
        <v>67</v>
      </c>
      <c r="M20" s="40">
        <v>6</v>
      </c>
    </row>
    <row r="21" spans="1:13">
      <c r="A21" s="75" t="s">
        <v>167</v>
      </c>
      <c r="B21" s="76">
        <v>6</v>
      </c>
      <c r="C21" s="2" t="s">
        <v>296</v>
      </c>
      <c r="D21" s="32">
        <v>5.5</v>
      </c>
      <c r="F21" s="103"/>
      <c r="H21" s="103"/>
      <c r="J21" s="2" t="s">
        <v>343</v>
      </c>
      <c r="K21" s="32">
        <v>5</v>
      </c>
      <c r="L21" s="2" t="s">
        <v>160</v>
      </c>
      <c r="M21" s="32">
        <v>6</v>
      </c>
    </row>
    <row r="22" spans="1:13">
      <c r="A22" s="2" t="s">
        <v>352</v>
      </c>
      <c r="B22" s="41">
        <v>6</v>
      </c>
      <c r="C22" s="2" t="s">
        <v>150</v>
      </c>
      <c r="D22" s="41">
        <v>5</v>
      </c>
      <c r="F22" s="103"/>
      <c r="H22" s="103"/>
      <c r="J22" s="2" t="s">
        <v>351</v>
      </c>
      <c r="K22" s="41">
        <v>6</v>
      </c>
      <c r="L22" s="2" t="s">
        <v>381</v>
      </c>
      <c r="M22" s="41">
        <v>6</v>
      </c>
    </row>
    <row r="23" spans="1:13">
      <c r="A23" s="2" t="s">
        <v>124</v>
      </c>
      <c r="B23" s="41">
        <v>5.5</v>
      </c>
      <c r="C23" s="2" t="s">
        <v>771</v>
      </c>
      <c r="D23" s="41" t="s">
        <v>785</v>
      </c>
      <c r="F23" s="103"/>
      <c r="H23" s="103"/>
      <c r="J23" s="2" t="s">
        <v>374</v>
      </c>
      <c r="K23" s="41">
        <v>5.5</v>
      </c>
      <c r="L23" s="2" t="s">
        <v>292</v>
      </c>
      <c r="M23" s="41">
        <v>6</v>
      </c>
    </row>
    <row r="24" spans="1:13">
      <c r="A24" s="2" t="s">
        <v>47</v>
      </c>
      <c r="B24" s="32">
        <v>7</v>
      </c>
      <c r="C24" s="2" t="s">
        <v>208</v>
      </c>
      <c r="D24" s="32" t="s">
        <v>785</v>
      </c>
      <c r="F24" s="103"/>
      <c r="H24" s="103"/>
      <c r="J24" s="2" t="s">
        <v>186</v>
      </c>
      <c r="K24" s="32">
        <v>9.5</v>
      </c>
      <c r="L24" s="2" t="s">
        <v>304</v>
      </c>
      <c r="M24" s="32">
        <v>6.5</v>
      </c>
    </row>
    <row r="25" spans="1:13">
      <c r="A25" s="2" t="s">
        <v>329</v>
      </c>
      <c r="B25" s="41">
        <v>6.5</v>
      </c>
      <c r="C25" s="2" t="s">
        <v>339</v>
      </c>
      <c r="D25" s="41" t="s">
        <v>785</v>
      </c>
      <c r="F25" s="103"/>
      <c r="H25" s="103"/>
      <c r="J25" s="2" t="s">
        <v>115</v>
      </c>
      <c r="K25" s="41" t="s">
        <v>785</v>
      </c>
      <c r="L25" s="2" t="s">
        <v>357</v>
      </c>
      <c r="M25" s="41" t="s">
        <v>785</v>
      </c>
    </row>
    <row r="26" spans="1:13">
      <c r="A26" s="2" t="s">
        <v>384</v>
      </c>
      <c r="B26" s="41">
        <v>4.5</v>
      </c>
      <c r="C26" s="2" t="s">
        <v>368</v>
      </c>
      <c r="D26" s="41">
        <v>4.5</v>
      </c>
      <c r="F26" s="103"/>
      <c r="H26" s="103"/>
      <c r="J26" s="2" t="s">
        <v>769</v>
      </c>
      <c r="K26" s="41">
        <v>6.5</v>
      </c>
      <c r="L26" s="2" t="s">
        <v>293</v>
      </c>
      <c r="M26" s="41">
        <v>5.5</v>
      </c>
    </row>
    <row r="27" spans="1:13">
      <c r="A27" s="2" t="s">
        <v>80</v>
      </c>
      <c r="B27" s="41">
        <v>5.5</v>
      </c>
      <c r="C27" s="2" t="s">
        <v>314</v>
      </c>
      <c r="D27" s="41">
        <v>9.5</v>
      </c>
      <c r="F27" s="103"/>
      <c r="H27" s="103"/>
      <c r="J27" s="2" t="s">
        <v>360</v>
      </c>
      <c r="K27" s="41" t="s">
        <v>785</v>
      </c>
      <c r="L27" s="2" t="s">
        <v>246</v>
      </c>
      <c r="M27" s="41">
        <v>9</v>
      </c>
    </row>
    <row r="28" spans="1:13">
      <c r="A28" s="2" t="s">
        <v>253</v>
      </c>
      <c r="B28" s="41" t="s">
        <v>785</v>
      </c>
      <c r="C28" s="2" t="s">
        <v>774</v>
      </c>
      <c r="D28" s="41">
        <v>5.5</v>
      </c>
      <c r="F28" s="103"/>
      <c r="H28" s="103"/>
      <c r="J28" s="2" t="s">
        <v>132</v>
      </c>
      <c r="K28" s="41" t="s">
        <v>785</v>
      </c>
      <c r="L28" s="2" t="s">
        <v>199</v>
      </c>
      <c r="M28" s="41" t="s">
        <v>785</v>
      </c>
    </row>
    <row r="29" spans="1:13" ht="15" thickBot="1">
      <c r="A29" s="36" t="s">
        <v>359</v>
      </c>
      <c r="B29" s="42">
        <v>6</v>
      </c>
      <c r="C29" s="36" t="s">
        <v>207</v>
      </c>
      <c r="D29" s="42">
        <v>5.5</v>
      </c>
      <c r="F29" s="103"/>
      <c r="H29" s="103"/>
      <c r="J29" s="36" t="s">
        <v>242</v>
      </c>
      <c r="K29" s="42" t="s">
        <v>785</v>
      </c>
      <c r="L29" s="36" t="s">
        <v>355</v>
      </c>
      <c r="M29" s="42" t="s">
        <v>785</v>
      </c>
    </row>
    <row r="30" spans="1:13" ht="15">
      <c r="A30" s="31"/>
      <c r="H30" s="103"/>
    </row>
    <row r="32" spans="1:13" ht="15" thickBot="1"/>
    <row r="33" spans="1:15" ht="21" thickBot="1">
      <c r="A33" s="135" t="s">
        <v>13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5" ht="15" thickBot="1"/>
    <row r="35" spans="1:15" ht="15" thickBot="1">
      <c r="A35" s="25" t="str">
        <f>+TABELLONE!J36</f>
        <v>EVRIBADI</v>
      </c>
      <c r="B35" s="39">
        <f>IF(B48&lt;66,0,IF(B48&lt;70,1,IF(B48&lt;74,2,IF(B48&lt;78,3,IF(B48&lt;82,4,IF(B48&lt;86,5,IF(B48&lt;90,6,IF(B48&lt;94,7,IF(B48&lt;98,8,IF(B48&lt;101,9,10))))))))))</f>
        <v>3</v>
      </c>
      <c r="C35" s="44" t="str">
        <f>+TABELLONE!K36</f>
        <v>MARCELLONA</v>
      </c>
      <c r="D35" s="39">
        <f>IF(D48&lt;66,0,IF(D48&lt;70,1,IF(D48&lt;74,2,IF(D48&lt;78,3,IF(D48&lt;82,4,IF(D48&lt;86,5,IF(D48&lt;90,6,IF(D48&lt;94,7,IF(D48&lt;98,8,IF(D48&lt;101,9,10))))))))))</f>
        <v>1</v>
      </c>
      <c r="J35" s="25" t="str">
        <f>+TABELLONE!J37</f>
        <v>AC CONTE</v>
      </c>
      <c r="K35" s="39">
        <f>IF(K48&lt;66,0,IF(K48&lt;70,1,IF(K48&lt;74,2,IF(K48&lt;78,3,IF(K48&lt;82,4,IF(K48&lt;86,5,IF(K48&lt;90,6,IF(K48&lt;94,7,IF(K48&lt;98,8,IF(K48&lt;101,9,10))))))))))</f>
        <v>1</v>
      </c>
      <c r="L35" s="44" t="str">
        <f>+TABELLONE!K37</f>
        <v>SCARSENAL</v>
      </c>
      <c r="M35" s="39">
        <f>IF(M48&lt;66,0,IF(M48&lt;70,1,IF(M48&lt;74,2,IF(M48&lt;78,3,IF(M48&lt;82,4,IF(M48&lt;86,5,IF(M48&lt;90,6,IF(M48&lt;94,7,IF(M48&lt;98,8,IF(M48&lt;101,9,10))))))))))</f>
        <v>0</v>
      </c>
    </row>
    <row r="36" spans="1:15">
      <c r="A36" s="8" t="s">
        <v>175</v>
      </c>
      <c r="B36" s="40">
        <v>6</v>
      </c>
      <c r="C36" s="8" t="s">
        <v>287</v>
      </c>
      <c r="D36" s="40">
        <v>2</v>
      </c>
      <c r="F36" s="103"/>
      <c r="J36" s="8" t="s">
        <v>89</v>
      </c>
      <c r="K36" s="40">
        <v>5</v>
      </c>
      <c r="L36" s="8" t="s">
        <v>84</v>
      </c>
      <c r="M36" s="40">
        <v>5</v>
      </c>
      <c r="O36" s="103"/>
    </row>
    <row r="37" spans="1:15">
      <c r="A37" s="9" t="s">
        <v>149</v>
      </c>
      <c r="B37" s="41">
        <v>6</v>
      </c>
      <c r="C37" s="9" t="s">
        <v>181</v>
      </c>
      <c r="D37" s="41">
        <v>6</v>
      </c>
      <c r="F37" s="103"/>
      <c r="J37" s="9" t="s">
        <v>163</v>
      </c>
      <c r="K37" s="41">
        <v>5.5</v>
      </c>
      <c r="L37" s="9" t="s">
        <v>143</v>
      </c>
      <c r="M37" s="41">
        <v>5</v>
      </c>
      <c r="O37" s="103"/>
    </row>
    <row r="38" spans="1:15">
      <c r="A38" s="9" t="s">
        <v>309</v>
      </c>
      <c r="B38" s="41">
        <v>9.5</v>
      </c>
      <c r="C38" s="9" t="s">
        <v>146</v>
      </c>
      <c r="D38" s="41">
        <v>6</v>
      </c>
      <c r="F38" s="103"/>
      <c r="J38" s="9" t="s">
        <v>123</v>
      </c>
      <c r="K38" s="41">
        <v>5.5</v>
      </c>
      <c r="L38" s="73" t="s">
        <v>789</v>
      </c>
      <c r="M38" s="74">
        <v>6</v>
      </c>
      <c r="O38" s="103"/>
    </row>
    <row r="39" spans="1:15">
      <c r="A39" s="9" t="s">
        <v>147</v>
      </c>
      <c r="B39" s="41">
        <v>6.5</v>
      </c>
      <c r="C39" s="73" t="s">
        <v>156</v>
      </c>
      <c r="D39" s="74">
        <v>6</v>
      </c>
      <c r="F39" s="103"/>
      <c r="J39" s="73" t="s">
        <v>290</v>
      </c>
      <c r="K39" s="74">
        <v>6</v>
      </c>
      <c r="L39" s="9" t="s">
        <v>349</v>
      </c>
      <c r="M39" s="41">
        <v>5</v>
      </c>
      <c r="O39" s="103"/>
    </row>
    <row r="40" spans="1:15">
      <c r="A40" s="9" t="s">
        <v>323</v>
      </c>
      <c r="B40" s="32">
        <v>6</v>
      </c>
      <c r="C40" s="9" t="s">
        <v>249</v>
      </c>
      <c r="D40" s="32">
        <v>5</v>
      </c>
      <c r="F40" s="103"/>
      <c r="J40" s="73" t="s">
        <v>83</v>
      </c>
      <c r="K40" s="74">
        <v>7</v>
      </c>
      <c r="L40" s="9" t="s">
        <v>811</v>
      </c>
      <c r="M40" s="32">
        <v>6</v>
      </c>
      <c r="O40" s="103"/>
    </row>
    <row r="41" spans="1:15">
      <c r="A41" s="9" t="s">
        <v>166</v>
      </c>
      <c r="B41" s="41">
        <v>5</v>
      </c>
      <c r="C41" s="9" t="s">
        <v>778</v>
      </c>
      <c r="D41" s="41">
        <v>5.5</v>
      </c>
      <c r="F41" s="103"/>
      <c r="J41" s="9" t="s">
        <v>202</v>
      </c>
      <c r="K41" s="41">
        <v>10</v>
      </c>
      <c r="L41" s="9" t="s">
        <v>190</v>
      </c>
      <c r="M41" s="41">
        <v>4.5</v>
      </c>
      <c r="O41" s="103"/>
    </row>
    <row r="42" spans="1:15">
      <c r="A42" s="9" t="s">
        <v>103</v>
      </c>
      <c r="B42" s="41">
        <v>6</v>
      </c>
      <c r="C42" s="9" t="s">
        <v>779</v>
      </c>
      <c r="D42" s="41">
        <v>9.5</v>
      </c>
      <c r="F42" s="103"/>
      <c r="J42" s="9" t="s">
        <v>258</v>
      </c>
      <c r="K42" s="41">
        <v>10</v>
      </c>
      <c r="L42" s="9" t="s">
        <v>251</v>
      </c>
      <c r="M42" s="41">
        <v>8</v>
      </c>
      <c r="O42" s="103"/>
    </row>
    <row r="43" spans="1:15">
      <c r="A43" s="9" t="s">
        <v>250</v>
      </c>
      <c r="B43" s="41">
        <v>5.5</v>
      </c>
      <c r="C43" s="9" t="s">
        <v>767</v>
      </c>
      <c r="D43" s="41">
        <v>6.5</v>
      </c>
      <c r="F43" s="103"/>
      <c r="J43" s="73" t="s">
        <v>121</v>
      </c>
      <c r="K43" s="74">
        <v>0</v>
      </c>
      <c r="L43" s="9" t="s">
        <v>261</v>
      </c>
      <c r="M43" s="41">
        <v>5.5</v>
      </c>
      <c r="O43" s="103"/>
    </row>
    <row r="44" spans="1:15">
      <c r="A44" s="9" t="s">
        <v>762</v>
      </c>
      <c r="B44" s="41">
        <v>7.5</v>
      </c>
      <c r="C44" s="9" t="s">
        <v>125</v>
      </c>
      <c r="D44" s="41">
        <v>10</v>
      </c>
      <c r="F44" s="103"/>
      <c r="J44" s="9" t="s">
        <v>230</v>
      </c>
      <c r="K44" s="41">
        <v>6.5</v>
      </c>
      <c r="L44" s="9" t="s">
        <v>68</v>
      </c>
      <c r="M44" s="41">
        <v>10</v>
      </c>
      <c r="O44" s="103"/>
    </row>
    <row r="45" spans="1:15">
      <c r="A45" s="9" t="s">
        <v>238</v>
      </c>
      <c r="B45" s="41">
        <v>6.5</v>
      </c>
      <c r="C45" s="9" t="s">
        <v>69</v>
      </c>
      <c r="D45" s="41">
        <v>6.5</v>
      </c>
      <c r="F45" s="103"/>
      <c r="J45" s="9" t="s">
        <v>128</v>
      </c>
      <c r="K45" s="41">
        <v>5.5</v>
      </c>
      <c r="L45" s="9" t="s">
        <v>388</v>
      </c>
      <c r="M45" s="41">
        <v>4</v>
      </c>
      <c r="O45" s="103"/>
    </row>
    <row r="46" spans="1:15" ht="15" thickBot="1">
      <c r="A46" s="10" t="s">
        <v>77</v>
      </c>
      <c r="B46" s="42">
        <v>9</v>
      </c>
      <c r="C46" s="10" t="s">
        <v>201</v>
      </c>
      <c r="D46" s="42">
        <v>5.5</v>
      </c>
      <c r="F46" s="103"/>
      <c r="J46" s="73" t="s">
        <v>85</v>
      </c>
      <c r="K46" s="74">
        <v>6</v>
      </c>
      <c r="L46" s="10" t="s">
        <v>276</v>
      </c>
      <c r="M46" s="42">
        <v>1.5</v>
      </c>
      <c r="O46" s="103"/>
    </row>
    <row r="47" spans="1:15" ht="15" thickBot="1">
      <c r="A47" s="104" t="s">
        <v>44</v>
      </c>
      <c r="B47" s="39">
        <v>1</v>
      </c>
      <c r="C47" s="45"/>
      <c r="D47" s="39"/>
      <c r="J47" s="104"/>
      <c r="K47" s="39">
        <v>1</v>
      </c>
      <c r="L47" s="45"/>
      <c r="M47" s="39"/>
      <c r="O47" s="103"/>
    </row>
    <row r="48" spans="1:15" ht="15" thickBot="1">
      <c r="B48" s="100">
        <f>SUM(B36:B47)</f>
        <v>74.5</v>
      </c>
      <c r="D48" s="100">
        <f>SUM(D36:D47)</f>
        <v>68.5</v>
      </c>
      <c r="K48" s="100">
        <f>SUM(K36:K47)</f>
        <v>68</v>
      </c>
      <c r="M48" s="100">
        <f>SUM(M36:M47)</f>
        <v>60.5</v>
      </c>
      <c r="O48" s="103"/>
    </row>
    <row r="49" spans="1:15" ht="15" thickBot="1">
      <c r="A49" s="34" t="s">
        <v>14</v>
      </c>
      <c r="C49" s="34" t="s">
        <v>14</v>
      </c>
      <c r="J49" s="34"/>
      <c r="L49" s="34" t="s">
        <v>14</v>
      </c>
      <c r="O49" s="103"/>
    </row>
    <row r="50" spans="1:15">
      <c r="A50" s="1" t="s">
        <v>175</v>
      </c>
      <c r="B50" s="40">
        <v>6</v>
      </c>
      <c r="C50" s="1" t="s">
        <v>287</v>
      </c>
      <c r="D50" s="40">
        <v>2</v>
      </c>
      <c r="J50" s="1" t="s">
        <v>89</v>
      </c>
      <c r="K50" s="40">
        <v>5</v>
      </c>
      <c r="L50" s="1" t="s">
        <v>84</v>
      </c>
      <c r="M50" s="40">
        <v>5</v>
      </c>
      <c r="O50" s="103"/>
    </row>
    <row r="51" spans="1:15">
      <c r="A51" s="2" t="s">
        <v>326</v>
      </c>
      <c r="B51" s="32">
        <v>5.5</v>
      </c>
      <c r="C51" s="75" t="s">
        <v>328</v>
      </c>
      <c r="D51" s="76">
        <v>6</v>
      </c>
      <c r="J51" s="2" t="s">
        <v>373</v>
      </c>
      <c r="K51" s="32" t="s">
        <v>785</v>
      </c>
      <c r="L51" s="75" t="s">
        <v>766</v>
      </c>
      <c r="M51" s="76">
        <v>6</v>
      </c>
      <c r="O51" s="103"/>
    </row>
    <row r="52" spans="1:15">
      <c r="A52" s="2" t="s">
        <v>136</v>
      </c>
      <c r="B52" s="41">
        <v>4</v>
      </c>
      <c r="C52" s="2" t="s">
        <v>386</v>
      </c>
      <c r="D52" s="41">
        <v>6</v>
      </c>
      <c r="J52" s="75" t="s">
        <v>291</v>
      </c>
      <c r="K52" s="76">
        <v>6</v>
      </c>
      <c r="L52" s="2" t="s">
        <v>327</v>
      </c>
      <c r="M52" s="41">
        <v>5</v>
      </c>
      <c r="O52" s="103"/>
    </row>
    <row r="53" spans="1:15">
      <c r="A53" s="2" t="s">
        <v>371</v>
      </c>
      <c r="B53" s="41">
        <v>6.5</v>
      </c>
      <c r="C53" s="2" t="s">
        <v>298</v>
      </c>
      <c r="D53" s="41" t="s">
        <v>785</v>
      </c>
      <c r="J53" s="2" t="s">
        <v>301</v>
      </c>
      <c r="K53" s="41">
        <v>5.5</v>
      </c>
      <c r="L53" s="2" t="s">
        <v>162</v>
      </c>
      <c r="M53" s="41" t="s">
        <v>785</v>
      </c>
      <c r="O53" s="103"/>
    </row>
    <row r="54" spans="1:15">
      <c r="A54" s="2" t="s">
        <v>200</v>
      </c>
      <c r="B54" s="32">
        <v>7</v>
      </c>
      <c r="C54" s="2" t="s">
        <v>344</v>
      </c>
      <c r="D54" s="32" t="s">
        <v>785</v>
      </c>
      <c r="J54" s="2" t="s">
        <v>361</v>
      </c>
      <c r="K54" s="32" t="s">
        <v>785</v>
      </c>
      <c r="L54" s="2" t="s">
        <v>161</v>
      </c>
      <c r="M54" s="32">
        <v>5</v>
      </c>
      <c r="O54" s="103"/>
    </row>
    <row r="55" spans="1:15">
      <c r="A55" s="2" t="s">
        <v>158</v>
      </c>
      <c r="B55" s="41">
        <v>10</v>
      </c>
      <c r="C55" s="2" t="s">
        <v>363</v>
      </c>
      <c r="D55" s="41">
        <v>6</v>
      </c>
      <c r="J55" s="75" t="s">
        <v>280</v>
      </c>
      <c r="K55" s="76">
        <v>7</v>
      </c>
      <c r="L55" s="2" t="s">
        <v>335</v>
      </c>
      <c r="M55" s="41" t="s">
        <v>785</v>
      </c>
      <c r="O55" s="103"/>
    </row>
    <row r="56" spans="1:15">
      <c r="A56" s="2" t="s">
        <v>117</v>
      </c>
      <c r="B56" s="41" t="s">
        <v>785</v>
      </c>
      <c r="C56" s="2" t="s">
        <v>96</v>
      </c>
      <c r="D56" s="41" t="s">
        <v>785</v>
      </c>
      <c r="J56" s="2" t="s">
        <v>272</v>
      </c>
      <c r="K56" s="41" t="s">
        <v>785</v>
      </c>
      <c r="L56" s="2" t="s">
        <v>201</v>
      </c>
      <c r="M56" s="41" t="s">
        <v>785</v>
      </c>
      <c r="O56" s="103"/>
    </row>
    <row r="57" spans="1:15">
      <c r="A57" s="2" t="s">
        <v>763</v>
      </c>
      <c r="B57" s="41" t="s">
        <v>785</v>
      </c>
      <c r="C57" s="2" t="s">
        <v>350</v>
      </c>
      <c r="D57" s="41">
        <v>5</v>
      </c>
      <c r="J57" s="75" t="s">
        <v>127</v>
      </c>
      <c r="K57" s="76">
        <v>6</v>
      </c>
      <c r="L57" s="2" t="s">
        <v>118</v>
      </c>
      <c r="M57" s="41">
        <v>6</v>
      </c>
      <c r="O57" s="103"/>
    </row>
    <row r="58" spans="1:15">
      <c r="A58" s="2" t="s">
        <v>334</v>
      </c>
      <c r="B58" s="41" t="s">
        <v>785</v>
      </c>
      <c r="C58" s="2" t="s">
        <v>315</v>
      </c>
      <c r="D58" s="41" t="s">
        <v>785</v>
      </c>
      <c r="J58" s="2" t="s">
        <v>379</v>
      </c>
      <c r="K58" s="41">
        <v>9</v>
      </c>
      <c r="L58" s="2" t="s">
        <v>91</v>
      </c>
      <c r="M58" s="41">
        <v>6</v>
      </c>
    </row>
    <row r="59" spans="1:15" ht="15" thickBot="1">
      <c r="A59" s="36" t="s">
        <v>364</v>
      </c>
      <c r="B59" s="42" t="s">
        <v>785</v>
      </c>
      <c r="C59" s="36" t="s">
        <v>240</v>
      </c>
      <c r="D59" s="42" t="s">
        <v>785</v>
      </c>
      <c r="J59" s="36" t="s">
        <v>87</v>
      </c>
      <c r="K59" s="42" t="s">
        <v>785</v>
      </c>
      <c r="L59" s="36" t="s">
        <v>812</v>
      </c>
      <c r="M59" s="42">
        <v>8</v>
      </c>
    </row>
    <row r="60" spans="1:15" ht="15" thickBot="1">
      <c r="A60" s="6"/>
      <c r="B60" s="59"/>
      <c r="C60" s="6"/>
      <c r="D60" s="59"/>
      <c r="J60" s="6"/>
      <c r="K60" s="59"/>
      <c r="L60" s="6"/>
      <c r="M60" s="59"/>
    </row>
    <row r="61" spans="1:15" ht="21" thickBot="1">
      <c r="A61" s="135" t="s">
        <v>56</v>
      </c>
      <c r="B61" s="136"/>
      <c r="C61" s="136"/>
      <c r="D61" s="136"/>
      <c r="E61" s="136"/>
      <c r="F61" s="136"/>
      <c r="G61" s="136"/>
      <c r="H61" s="136"/>
      <c r="I61" s="136"/>
      <c r="J61" s="136"/>
      <c r="K61" s="136"/>
      <c r="L61" s="136"/>
      <c r="M61" s="137"/>
    </row>
    <row r="62" spans="1:15" ht="15" thickBot="1"/>
    <row r="63" spans="1:15" ht="15" thickBot="1">
      <c r="A63" s="25" t="str">
        <f>+TABELLONE!J62</f>
        <v>FLYBEARD</v>
      </c>
      <c r="B63" s="39">
        <f>IF(B76&lt;66,0,IF(B76&lt;70,1,IF(B76&lt;74,2,IF(B76&lt;78,3,IF(B76&lt;82,4,IF(B76&lt;86,5,IF(B76&lt;90,6,IF(B76&lt;94,7,IF(B76&lt;98,8,IF(B76&lt;101,9,10))))))))))</f>
        <v>4</v>
      </c>
      <c r="C63" s="44" t="str">
        <f>+TABELLONE!K62</f>
        <v>AC NUMBERS</v>
      </c>
      <c r="D63" s="39">
        <f>IF(D76&lt;66,0,IF(D76&lt;70,1,IF(D76&lt;74,2,IF(D76&lt;78,3,IF(D76&lt;82,4,IF(D76&lt;86,5,IF(D76&lt;90,6,IF(D76&lt;94,7,IF(D76&lt;98,8,IF(D76&lt;101,9,10))))))))))</f>
        <v>4</v>
      </c>
      <c r="J63" s="25" t="str">
        <f>+TABELLONE!J63</f>
        <v>SKIACCIAK MOSCA</v>
      </c>
      <c r="K63" s="39">
        <f>IF(K76&lt;66,0,IF(K76&lt;70,1,IF(K76&lt;74,2,IF(K76&lt;78,3,IF(K76&lt;82,4,IF(K76&lt;86,5,IF(K76&lt;90,6,IF(K76&lt;94,7,IF(K76&lt;98,8,IF(K76&lt;101,9,10))))))))))</f>
        <v>3</v>
      </c>
      <c r="L63" s="44" t="str">
        <f>+TABELLONE!K63</f>
        <v>MC TOWN</v>
      </c>
      <c r="M63" s="39">
        <f>IF(M76&lt;66,0,IF(M76&lt;70,1,IF(M76&lt;74,2,IF(M76&lt;78,3,IF(M76&lt;82,4,IF(M76&lt;86,5,IF(M76&lt;90,6,IF(M76&lt;94,7,IF(M76&lt;98,8,IF(M76&lt;101,9,10))))))))))</f>
        <v>4</v>
      </c>
    </row>
    <row r="64" spans="1:15">
      <c r="A64" s="8" t="s">
        <v>93</v>
      </c>
      <c r="B64" s="40">
        <v>7</v>
      </c>
      <c r="C64" s="8" t="s">
        <v>81</v>
      </c>
      <c r="D64" s="40">
        <v>7</v>
      </c>
      <c r="G64" s="102"/>
      <c r="J64" s="8" t="s">
        <v>294</v>
      </c>
      <c r="K64" s="40">
        <v>7</v>
      </c>
      <c r="L64" s="8" t="s">
        <v>141</v>
      </c>
      <c r="M64" s="40">
        <v>12</v>
      </c>
    </row>
    <row r="65" spans="1:14">
      <c r="A65" s="73" t="s">
        <v>111</v>
      </c>
      <c r="B65" s="74">
        <v>6</v>
      </c>
      <c r="C65" s="9" t="s">
        <v>106</v>
      </c>
      <c r="D65" s="41">
        <v>7</v>
      </c>
      <c r="G65" s="102"/>
      <c r="J65" s="9" t="s">
        <v>187</v>
      </c>
      <c r="K65" s="41">
        <v>6.5</v>
      </c>
      <c r="L65" s="9" t="s">
        <v>120</v>
      </c>
      <c r="M65" s="41">
        <v>6</v>
      </c>
      <c r="N65" s="20"/>
    </row>
    <row r="66" spans="1:14">
      <c r="A66" s="9" t="s">
        <v>122</v>
      </c>
      <c r="B66" s="41">
        <v>7</v>
      </c>
      <c r="C66" s="9" t="s">
        <v>155</v>
      </c>
      <c r="D66" s="41">
        <v>6</v>
      </c>
      <c r="G66" s="102"/>
      <c r="J66" s="9" t="s">
        <v>341</v>
      </c>
      <c r="K66" s="41">
        <v>9.5</v>
      </c>
      <c r="L66" s="9" t="s">
        <v>140</v>
      </c>
      <c r="M66" s="41">
        <v>6</v>
      </c>
      <c r="N66" s="20"/>
    </row>
    <row r="67" spans="1:14">
      <c r="A67" s="9" t="s">
        <v>185</v>
      </c>
      <c r="B67" s="41">
        <v>7</v>
      </c>
      <c r="C67" s="9" t="s">
        <v>353</v>
      </c>
      <c r="D67" s="41">
        <v>6</v>
      </c>
      <c r="G67" s="102"/>
      <c r="J67" s="73" t="s">
        <v>289</v>
      </c>
      <c r="K67" s="74">
        <v>6</v>
      </c>
      <c r="L67" s="9" t="s">
        <v>168</v>
      </c>
      <c r="M67" s="41">
        <v>5.5</v>
      </c>
      <c r="N67" s="20"/>
    </row>
    <row r="68" spans="1:14">
      <c r="A68" s="9" t="s">
        <v>92</v>
      </c>
      <c r="B68" s="32">
        <v>17</v>
      </c>
      <c r="C68" s="9" t="s">
        <v>78</v>
      </c>
      <c r="D68" s="32">
        <v>9.5</v>
      </c>
      <c r="G68" s="102"/>
      <c r="J68" s="9" t="s">
        <v>101</v>
      </c>
      <c r="K68" s="32">
        <v>6</v>
      </c>
      <c r="L68" s="9" t="s">
        <v>263</v>
      </c>
      <c r="M68" s="32">
        <v>6</v>
      </c>
      <c r="N68" s="20"/>
    </row>
    <row r="69" spans="1:14">
      <c r="A69" s="9" t="s">
        <v>165</v>
      </c>
      <c r="B69" s="41">
        <v>6</v>
      </c>
      <c r="C69" s="9" t="s">
        <v>195</v>
      </c>
      <c r="D69" s="41">
        <v>6</v>
      </c>
      <c r="G69" s="102"/>
      <c r="J69" s="73" t="s">
        <v>303</v>
      </c>
      <c r="K69" s="74">
        <v>6</v>
      </c>
      <c r="L69" s="9" t="s">
        <v>277</v>
      </c>
      <c r="M69" s="41">
        <v>10</v>
      </c>
      <c r="N69" s="20"/>
    </row>
    <row r="70" spans="1:14">
      <c r="A70" s="9" t="s">
        <v>282</v>
      </c>
      <c r="B70" s="41">
        <v>6</v>
      </c>
      <c r="C70" s="9" t="s">
        <v>288</v>
      </c>
      <c r="D70" s="41">
        <v>6</v>
      </c>
      <c r="G70" s="102"/>
      <c r="J70" s="73" t="s">
        <v>332</v>
      </c>
      <c r="K70" s="74">
        <v>4.5</v>
      </c>
      <c r="L70" s="9" t="s">
        <v>110</v>
      </c>
      <c r="M70" s="41">
        <v>5</v>
      </c>
      <c r="N70" s="20"/>
    </row>
    <row r="71" spans="1:14">
      <c r="A71" s="9" t="s">
        <v>131</v>
      </c>
      <c r="B71" s="41">
        <v>6.5</v>
      </c>
      <c r="C71" s="9" t="s">
        <v>307</v>
      </c>
      <c r="D71" s="41">
        <v>6</v>
      </c>
      <c r="G71" s="102"/>
      <c r="J71" s="9" t="s">
        <v>321</v>
      </c>
      <c r="K71" s="41">
        <v>6.5</v>
      </c>
      <c r="L71" s="9" t="s">
        <v>369</v>
      </c>
      <c r="M71" s="41">
        <v>10</v>
      </c>
      <c r="N71" s="20"/>
    </row>
    <row r="72" spans="1:14">
      <c r="A72" s="9" t="s">
        <v>105</v>
      </c>
      <c r="B72" s="41">
        <v>5.5</v>
      </c>
      <c r="C72" s="9" t="s">
        <v>63</v>
      </c>
      <c r="D72" s="41">
        <v>17.5</v>
      </c>
      <c r="G72" s="102"/>
      <c r="J72" s="9" t="s">
        <v>270</v>
      </c>
      <c r="K72" s="41">
        <v>6</v>
      </c>
      <c r="L72" s="73" t="s">
        <v>71</v>
      </c>
      <c r="M72" s="74">
        <v>0</v>
      </c>
      <c r="N72" s="20"/>
    </row>
    <row r="73" spans="1:14">
      <c r="A73" s="9" t="s">
        <v>70</v>
      </c>
      <c r="B73" s="41">
        <v>7</v>
      </c>
      <c r="C73" s="9" t="s">
        <v>281</v>
      </c>
      <c r="D73" s="41">
        <v>5</v>
      </c>
      <c r="G73" s="102"/>
      <c r="J73" s="9" t="s">
        <v>354</v>
      </c>
      <c r="K73" s="41">
        <v>7.5</v>
      </c>
      <c r="L73" s="9" t="s">
        <v>72</v>
      </c>
      <c r="M73" s="41">
        <v>10</v>
      </c>
      <c r="N73" s="20"/>
    </row>
    <row r="74" spans="1:14" ht="15" thickBot="1">
      <c r="A74" s="10" t="s">
        <v>777</v>
      </c>
      <c r="B74" s="42">
        <v>5.5</v>
      </c>
      <c r="C74" s="10" t="s">
        <v>119</v>
      </c>
      <c r="D74" s="42">
        <v>5</v>
      </c>
      <c r="G74" s="102"/>
      <c r="J74" s="10" t="s">
        <v>760</v>
      </c>
      <c r="K74" s="42">
        <v>9.5</v>
      </c>
      <c r="L74" s="10" t="s">
        <v>75</v>
      </c>
      <c r="M74" s="42">
        <v>10.5</v>
      </c>
      <c r="N74" s="20"/>
    </row>
    <row r="75" spans="1:14" ht="15" thickBot="1">
      <c r="A75" s="104" t="s">
        <v>44</v>
      </c>
      <c r="B75" s="39">
        <v>1</v>
      </c>
      <c r="C75" s="45"/>
      <c r="D75" s="39"/>
      <c r="J75" s="104" t="s">
        <v>44</v>
      </c>
      <c r="K75" s="39">
        <v>1</v>
      </c>
      <c r="L75" s="45"/>
      <c r="M75" s="39"/>
      <c r="N75" s="20"/>
    </row>
    <row r="76" spans="1:14" ht="15" thickBot="1">
      <c r="B76" s="100">
        <f>SUM(B64:B75)</f>
        <v>81.5</v>
      </c>
      <c r="D76" s="100">
        <f>SUM(D64:D75)</f>
        <v>81</v>
      </c>
      <c r="K76" s="100">
        <f>SUM(K64:K75)</f>
        <v>76</v>
      </c>
      <c r="M76" s="100">
        <f>SUM(M64:M75)</f>
        <v>81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" t="s">
        <v>93</v>
      </c>
      <c r="B78" s="40">
        <v>7</v>
      </c>
      <c r="C78" s="1" t="s">
        <v>81</v>
      </c>
      <c r="D78" s="40">
        <v>7</v>
      </c>
      <c r="J78" s="1" t="s">
        <v>294</v>
      </c>
      <c r="K78" s="40">
        <v>7</v>
      </c>
      <c r="L78" s="1" t="s">
        <v>141</v>
      </c>
      <c r="M78" s="40">
        <v>12</v>
      </c>
      <c r="N78" s="20"/>
    </row>
    <row r="79" spans="1:14">
      <c r="A79" s="75" t="s">
        <v>173</v>
      </c>
      <c r="B79" s="76">
        <v>6</v>
      </c>
      <c r="C79" s="2" t="s">
        <v>138</v>
      </c>
      <c r="D79" s="32">
        <v>6</v>
      </c>
      <c r="G79" s="102"/>
      <c r="J79" s="2" t="s">
        <v>191</v>
      </c>
      <c r="K79" s="32" t="s">
        <v>785</v>
      </c>
      <c r="L79" s="2" t="s">
        <v>313</v>
      </c>
      <c r="M79" s="32" t="s">
        <v>785</v>
      </c>
      <c r="N79" s="20"/>
    </row>
    <row r="80" spans="1:14">
      <c r="A80" s="2" t="s">
        <v>345</v>
      </c>
      <c r="B80" s="41">
        <v>5</v>
      </c>
      <c r="C80" s="2" t="s">
        <v>794</v>
      </c>
      <c r="D80" s="41">
        <v>6</v>
      </c>
      <c r="J80" s="75" t="s">
        <v>342</v>
      </c>
      <c r="K80" s="76">
        <v>6</v>
      </c>
      <c r="L80" s="2" t="s">
        <v>783</v>
      </c>
      <c r="M80" s="41" t="s">
        <v>785</v>
      </c>
      <c r="N80" s="20"/>
    </row>
    <row r="81" spans="1:17">
      <c r="A81" s="2" t="s">
        <v>385</v>
      </c>
      <c r="B81" s="41">
        <v>5</v>
      </c>
      <c r="C81" s="2" t="s">
        <v>795</v>
      </c>
      <c r="D81" s="41">
        <v>6.5</v>
      </c>
      <c r="G81" s="102"/>
      <c r="J81" s="2" t="s">
        <v>170</v>
      </c>
      <c r="K81" s="41">
        <v>6</v>
      </c>
      <c r="L81" s="2" t="s">
        <v>129</v>
      </c>
      <c r="M81" s="41">
        <v>6.5</v>
      </c>
      <c r="N81" s="20"/>
    </row>
    <row r="82" spans="1:17">
      <c r="A82" s="2" t="s">
        <v>362</v>
      </c>
      <c r="B82" s="32">
        <v>5.5</v>
      </c>
      <c r="C82" s="2" t="s">
        <v>102</v>
      </c>
      <c r="D82" s="32">
        <v>7</v>
      </c>
      <c r="G82" s="102"/>
      <c r="J82" s="75" t="s">
        <v>256</v>
      </c>
      <c r="K82" s="76">
        <v>6</v>
      </c>
      <c r="L82" s="2" t="s">
        <v>784</v>
      </c>
      <c r="M82" s="32">
        <v>6</v>
      </c>
      <c r="N82" s="20"/>
      <c r="Q82" s="6"/>
    </row>
    <row r="83" spans="1:17">
      <c r="A83" s="2" t="s">
        <v>73</v>
      </c>
      <c r="B83" s="41" t="s">
        <v>785</v>
      </c>
      <c r="C83" s="2" t="s">
        <v>810</v>
      </c>
      <c r="D83" s="41" t="s">
        <v>785</v>
      </c>
      <c r="G83" s="102"/>
      <c r="J83" s="75" t="s">
        <v>306</v>
      </c>
      <c r="K83" s="76">
        <v>4.5</v>
      </c>
      <c r="L83" s="2" t="s">
        <v>135</v>
      </c>
      <c r="M83" s="41">
        <v>6.5</v>
      </c>
      <c r="N83" s="20"/>
      <c r="Q83" s="6"/>
    </row>
    <row r="84" spans="1:17">
      <c r="A84" s="2" t="s">
        <v>273</v>
      </c>
      <c r="B84" s="41">
        <v>6</v>
      </c>
      <c r="C84" s="2" t="s">
        <v>358</v>
      </c>
      <c r="D84" s="41">
        <v>6</v>
      </c>
      <c r="G84" s="102"/>
      <c r="J84" s="2" t="s">
        <v>318</v>
      </c>
      <c r="K84" s="41">
        <v>8.5</v>
      </c>
      <c r="L84" s="2" t="s">
        <v>113</v>
      </c>
      <c r="M84" s="41">
        <v>4</v>
      </c>
      <c r="N84" s="20"/>
      <c r="Q84" s="6"/>
    </row>
    <row r="85" spans="1:17">
      <c r="A85" s="2" t="s">
        <v>130</v>
      </c>
      <c r="B85" s="41">
        <v>6</v>
      </c>
      <c r="C85" s="2" t="s">
        <v>95</v>
      </c>
      <c r="D85" s="41">
        <v>1.5</v>
      </c>
      <c r="G85" s="102"/>
      <c r="J85" s="2" t="s">
        <v>244</v>
      </c>
      <c r="K85" s="41">
        <v>6.5</v>
      </c>
      <c r="L85" s="2" t="s">
        <v>286</v>
      </c>
      <c r="M85" s="41" t="s">
        <v>785</v>
      </c>
      <c r="N85" s="20"/>
      <c r="Q85" s="6"/>
    </row>
    <row r="86" spans="1:17">
      <c r="A86" s="2" t="s">
        <v>183</v>
      </c>
      <c r="B86" s="41" t="s">
        <v>785</v>
      </c>
      <c r="C86" s="2" t="s">
        <v>198</v>
      </c>
      <c r="D86" s="41" t="s">
        <v>785</v>
      </c>
      <c r="G86" s="102"/>
      <c r="J86" s="2" t="s">
        <v>184</v>
      </c>
      <c r="K86" s="41" t="s">
        <v>785</v>
      </c>
      <c r="L86" s="2" t="s">
        <v>325</v>
      </c>
      <c r="M86" s="41" t="s">
        <v>785</v>
      </c>
      <c r="N86" s="20"/>
      <c r="Q86" s="6"/>
    </row>
    <row r="87" spans="1:17" ht="15" thickBot="1">
      <c r="A87" s="36" t="s">
        <v>139</v>
      </c>
      <c r="B87" s="42" t="s">
        <v>785</v>
      </c>
      <c r="C87" s="36" t="s">
        <v>193</v>
      </c>
      <c r="D87" s="42" t="s">
        <v>785</v>
      </c>
      <c r="G87" s="102"/>
      <c r="J87" s="36" t="s">
        <v>330</v>
      </c>
      <c r="K87" s="42">
        <v>6</v>
      </c>
      <c r="L87" s="36" t="s">
        <v>157</v>
      </c>
      <c r="M87" s="42" t="s">
        <v>785</v>
      </c>
      <c r="N87" s="20"/>
      <c r="Q87" s="6"/>
    </row>
    <row r="88" spans="1:17">
      <c r="G88" s="102"/>
      <c r="N88" s="20"/>
      <c r="Q88" s="6"/>
    </row>
    <row r="89" spans="1:17">
      <c r="G89" s="102"/>
      <c r="N89" s="20"/>
      <c r="Q89" s="6"/>
    </row>
    <row r="90" spans="1:17">
      <c r="G90" s="102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5" enableFormatConditionsCalculation="0"/>
  <dimension ref="A1:Q108"/>
  <sheetViews>
    <sheetView topLeftCell="A15" zoomScale="90" zoomScaleNormal="90" zoomScalePageLayoutView="90" workbookViewId="0">
      <selection activeCell="F5" sqref="F5:G6"/>
    </sheetView>
  </sheetViews>
  <sheetFormatPr baseColWidth="10" defaultColWidth="8.83203125" defaultRowHeight="14" x14ac:dyDescent="0"/>
  <cols>
    <col min="1" max="1" width="25.33203125" bestFit="1" customWidth="1"/>
    <col min="3" max="3" width="20.33203125" bestFit="1" customWidth="1"/>
    <col min="10" max="10" width="24.1640625" bestFit="1" customWidth="1"/>
    <col min="12" max="12" width="25.1640625" bestFit="1" customWidth="1"/>
  </cols>
  <sheetData>
    <row r="1" spans="1:13" ht="23">
      <c r="A1" s="55" t="s">
        <v>29</v>
      </c>
    </row>
    <row r="2" spans="1:13" ht="15" thickBot="1"/>
    <row r="3" spans="1:13" ht="21" thickBot="1">
      <c r="A3" s="138" t="s">
        <v>5</v>
      </c>
      <c r="B3" s="139"/>
      <c r="C3" s="139"/>
      <c r="D3" s="139"/>
      <c r="E3" s="139"/>
      <c r="F3" s="139"/>
      <c r="G3" s="139"/>
      <c r="H3" s="139"/>
      <c r="I3" s="139"/>
      <c r="J3" s="139"/>
      <c r="K3" s="139"/>
      <c r="L3" s="139"/>
      <c r="M3" s="140"/>
    </row>
    <row r="4" spans="1:13" ht="15" thickBot="1"/>
    <row r="5" spans="1:13" ht="15" thickBot="1">
      <c r="A5" s="61" t="str">
        <f>+[1]TABELLONE!J14</f>
        <v>INTERFOGAT</v>
      </c>
      <c r="B5" s="39">
        <f>IF(B18&lt;66,0,IF(B18&lt;70,1,IF(B18&lt;74,2,IF(B18&lt;78,3,IF(B18&lt;82,4,IF(B18&lt;86,5,IF(B18&lt;90,6,IF(B18&lt;94,7,IF(B18&lt;98,8,IF(B18&lt;101,9,10))))))))))</f>
        <v>2</v>
      </c>
      <c r="C5" s="61" t="str">
        <f>+[1]TABELLONE!K14</f>
        <v>CS RIPOSA</v>
      </c>
      <c r="D5" s="39">
        <f>IF(D18&lt;66,0,IF(D18&lt;70,1,IF(D18&lt;74,2,IF(D18&lt;78,3,IF(D18&lt;82,4,IF(D18&lt;86,5,IF(D18&lt;90,6,IF(D18&lt;94,7,IF(D18&lt;98,8,IF(D18&lt;101,9,10))))))))))</f>
        <v>0</v>
      </c>
      <c r="F5" s="73"/>
      <c r="G5" s="74"/>
      <c r="J5" s="61" t="str">
        <f>+[1]TABELLONE!J15</f>
        <v>BRIGATA GURREN</v>
      </c>
      <c r="K5" s="39">
        <f>IF(K18&lt;66,0,IF(K18&lt;70,1,IF(K18&lt;74,2,IF(K18&lt;78,3,IF(K18&lt;82,4,IF(K18&lt;86,5,IF(K18&lt;90,6,IF(K18&lt;94,7,IF(K18&lt;98,8,IF(K18&lt;101,9,10))))))))))</f>
        <v>1</v>
      </c>
      <c r="L5" s="61" t="str">
        <f>+[1]TABELLONE!K15</f>
        <v>AC DENTI</v>
      </c>
      <c r="M5" s="39">
        <f>IF(M18&lt;66,0,IF(M18&lt;70,1,IF(M18&lt;74,2,IF(M18&lt;78,3,IF(M18&lt;82,4,IF(M18&lt;86,5,IF(M18&lt;90,6,IF(M18&lt;94,7,IF(M18&lt;98,8,IF(M18&lt;101,9,10))))))))))</f>
        <v>1</v>
      </c>
    </row>
    <row r="6" spans="1:13">
      <c r="A6" s="8" t="s">
        <v>67</v>
      </c>
      <c r="B6" s="40">
        <v>4.5</v>
      </c>
      <c r="C6" s="8" t="s">
        <v>780</v>
      </c>
      <c r="D6" s="40">
        <v>5</v>
      </c>
      <c r="F6" s="75"/>
      <c r="G6" s="76"/>
      <c r="J6" s="8" t="s">
        <v>48</v>
      </c>
      <c r="K6" s="40">
        <v>5.5</v>
      </c>
      <c r="L6" s="8" t="s">
        <v>145</v>
      </c>
      <c r="M6" s="40">
        <v>5.5</v>
      </c>
    </row>
    <row r="7" spans="1:13">
      <c r="A7" s="9" t="s">
        <v>189</v>
      </c>
      <c r="B7" s="41">
        <v>5.5</v>
      </c>
      <c r="C7" s="9" t="s">
        <v>781</v>
      </c>
      <c r="D7" s="41">
        <v>7.5</v>
      </c>
      <c r="J7" s="9" t="s">
        <v>262</v>
      </c>
      <c r="K7" s="41">
        <v>7</v>
      </c>
      <c r="L7" s="9" t="s">
        <v>114</v>
      </c>
      <c r="M7" s="41">
        <v>6.5</v>
      </c>
    </row>
    <row r="8" spans="1:13">
      <c r="A8" s="9" t="s">
        <v>320</v>
      </c>
      <c r="B8" s="41">
        <v>5.5</v>
      </c>
      <c r="C8" s="9" t="s">
        <v>300</v>
      </c>
      <c r="D8" s="41">
        <v>6.5</v>
      </c>
      <c r="F8" t="s">
        <v>197</v>
      </c>
      <c r="J8" s="9" t="s">
        <v>296</v>
      </c>
      <c r="K8" s="41">
        <v>6</v>
      </c>
      <c r="L8" s="9" t="s">
        <v>144</v>
      </c>
      <c r="M8" s="41">
        <v>5.5</v>
      </c>
    </row>
    <row r="9" spans="1:13">
      <c r="A9" s="9" t="s">
        <v>305</v>
      </c>
      <c r="B9" s="41">
        <v>7.5</v>
      </c>
      <c r="C9" s="9" t="s">
        <v>352</v>
      </c>
      <c r="D9" s="41">
        <v>5</v>
      </c>
      <c r="J9" s="9" t="s">
        <v>324</v>
      </c>
      <c r="K9" s="41">
        <v>5.5</v>
      </c>
      <c r="L9" s="9" t="s">
        <v>343</v>
      </c>
      <c r="M9" s="41">
        <v>5.5</v>
      </c>
    </row>
    <row r="10" spans="1:13">
      <c r="A10" s="73" t="s">
        <v>194</v>
      </c>
      <c r="B10" s="74">
        <v>6</v>
      </c>
      <c r="C10" s="9" t="s">
        <v>47</v>
      </c>
      <c r="D10" s="32">
        <v>6.5</v>
      </c>
      <c r="J10" s="9" t="s">
        <v>112</v>
      </c>
      <c r="K10" s="32">
        <v>4.5</v>
      </c>
      <c r="L10" s="9" t="s">
        <v>248</v>
      </c>
      <c r="M10" s="32">
        <v>6</v>
      </c>
    </row>
    <row r="11" spans="1:13">
      <c r="A11" s="9" t="s">
        <v>151</v>
      </c>
      <c r="B11" s="41">
        <v>9.5</v>
      </c>
      <c r="C11" s="9" t="s">
        <v>108</v>
      </c>
      <c r="D11" s="41">
        <v>5.5</v>
      </c>
      <c r="J11" s="9" t="s">
        <v>152</v>
      </c>
      <c r="K11" s="41">
        <v>7.5</v>
      </c>
      <c r="L11" s="9" t="s">
        <v>186</v>
      </c>
      <c r="M11" s="41">
        <v>6</v>
      </c>
    </row>
    <row r="12" spans="1:13">
      <c r="A12" s="9" t="s">
        <v>79</v>
      </c>
      <c r="B12" s="41">
        <v>10</v>
      </c>
      <c r="C12" s="9" t="s">
        <v>97</v>
      </c>
      <c r="D12" s="41">
        <v>5.5</v>
      </c>
      <c r="J12" s="9" t="s">
        <v>208</v>
      </c>
      <c r="K12" s="41">
        <v>5.5</v>
      </c>
      <c r="L12" s="9" t="s">
        <v>281</v>
      </c>
      <c r="M12" s="41">
        <v>5</v>
      </c>
    </row>
    <row r="13" spans="1:13">
      <c r="A13" s="9" t="s">
        <v>304</v>
      </c>
      <c r="B13" s="41">
        <v>5.5</v>
      </c>
      <c r="C13" s="9" t="s">
        <v>782</v>
      </c>
      <c r="D13" s="41">
        <v>6.5</v>
      </c>
      <c r="J13" s="9" t="s">
        <v>278</v>
      </c>
      <c r="K13" s="41">
        <v>6.5</v>
      </c>
      <c r="L13" s="9" t="s">
        <v>310</v>
      </c>
      <c r="M13" s="41">
        <v>6</v>
      </c>
    </row>
    <row r="14" spans="1:13">
      <c r="A14" s="9" t="s">
        <v>62</v>
      </c>
      <c r="B14" s="41">
        <v>6</v>
      </c>
      <c r="C14" s="9" t="s">
        <v>64</v>
      </c>
      <c r="D14" s="41">
        <v>5.5</v>
      </c>
      <c r="J14" s="9" t="s">
        <v>86</v>
      </c>
      <c r="K14" s="41">
        <v>7</v>
      </c>
      <c r="L14" s="9" t="s">
        <v>66</v>
      </c>
      <c r="M14" s="41">
        <v>5</v>
      </c>
    </row>
    <row r="15" spans="1:13">
      <c r="A15" s="9" t="s">
        <v>246</v>
      </c>
      <c r="B15" s="41">
        <v>6</v>
      </c>
      <c r="C15" s="9" t="s">
        <v>88</v>
      </c>
      <c r="D15" s="41">
        <v>5.5</v>
      </c>
      <c r="G15" s="81"/>
      <c r="J15" s="73" t="s">
        <v>235</v>
      </c>
      <c r="K15" s="74">
        <v>5</v>
      </c>
      <c r="L15" s="9" t="s">
        <v>104</v>
      </c>
      <c r="M15" s="41">
        <v>10</v>
      </c>
    </row>
    <row r="16" spans="1:13" ht="15" thickBot="1">
      <c r="A16" s="10" t="s">
        <v>285</v>
      </c>
      <c r="B16" s="42">
        <v>5.5</v>
      </c>
      <c r="C16" s="10" t="s">
        <v>284</v>
      </c>
      <c r="D16" s="42">
        <v>5</v>
      </c>
      <c r="J16" s="10" t="s">
        <v>65</v>
      </c>
      <c r="K16" s="42">
        <v>6.5</v>
      </c>
      <c r="L16" s="10" t="s">
        <v>82</v>
      </c>
      <c r="M16" s="42">
        <v>6.5</v>
      </c>
    </row>
    <row r="17" spans="1:13" ht="15" thickBot="1">
      <c r="A17" s="104" t="s">
        <v>44</v>
      </c>
      <c r="B17" s="39">
        <v>1</v>
      </c>
      <c r="C17" s="45"/>
      <c r="D17" s="39"/>
      <c r="J17" s="104" t="s">
        <v>44</v>
      </c>
      <c r="K17" s="39">
        <v>1</v>
      </c>
      <c r="L17" s="45"/>
      <c r="M17" s="39"/>
    </row>
    <row r="18" spans="1:13" ht="15" thickBot="1">
      <c r="B18" s="100">
        <f>SUM(B6:B17)</f>
        <v>72.5</v>
      </c>
      <c r="D18" s="100">
        <f>SUM(D6:D17)</f>
        <v>64</v>
      </c>
      <c r="K18" s="100">
        <f>SUM(K6:K17)</f>
        <v>67.5</v>
      </c>
      <c r="M18" s="100">
        <f>SUM(M6:M17)</f>
        <v>67.5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 t="s">
        <v>67</v>
      </c>
      <c r="B20" s="40">
        <v>4.5</v>
      </c>
      <c r="C20" s="1" t="s">
        <v>780</v>
      </c>
      <c r="D20" s="40">
        <v>5</v>
      </c>
      <c r="J20" s="1" t="s">
        <v>48</v>
      </c>
      <c r="K20" s="40">
        <v>5.5</v>
      </c>
      <c r="L20" s="1" t="s">
        <v>145</v>
      </c>
      <c r="M20" s="40">
        <v>5.5</v>
      </c>
    </row>
    <row r="21" spans="1:13">
      <c r="A21" s="2" t="s">
        <v>160</v>
      </c>
      <c r="B21" s="32">
        <v>6.5</v>
      </c>
      <c r="C21" s="2" t="s">
        <v>172</v>
      </c>
      <c r="D21" s="32">
        <v>6</v>
      </c>
      <c r="J21" s="2" t="s">
        <v>773</v>
      </c>
      <c r="K21" s="32">
        <v>7</v>
      </c>
      <c r="L21" s="2" t="s">
        <v>351</v>
      </c>
      <c r="M21" s="32">
        <v>6</v>
      </c>
    </row>
    <row r="22" spans="1:13">
      <c r="A22" s="2" t="s">
        <v>381</v>
      </c>
      <c r="B22" s="41">
        <v>5.5</v>
      </c>
      <c r="C22" s="2" t="s">
        <v>167</v>
      </c>
      <c r="D22" s="41">
        <v>4.5</v>
      </c>
      <c r="J22" s="2" t="s">
        <v>150</v>
      </c>
      <c r="K22" s="41">
        <v>6.5</v>
      </c>
      <c r="L22" s="2" t="s">
        <v>374</v>
      </c>
      <c r="M22" s="41">
        <v>4.5</v>
      </c>
    </row>
    <row r="23" spans="1:13">
      <c r="A23" s="2" t="s">
        <v>292</v>
      </c>
      <c r="B23" s="41">
        <v>5</v>
      </c>
      <c r="C23" s="2" t="s">
        <v>124</v>
      </c>
      <c r="D23" s="41">
        <v>6</v>
      </c>
      <c r="J23" s="2" t="s">
        <v>771</v>
      </c>
      <c r="K23" s="41" t="s">
        <v>785</v>
      </c>
      <c r="L23" s="2" t="s">
        <v>148</v>
      </c>
      <c r="M23" s="41">
        <v>5.5</v>
      </c>
    </row>
    <row r="24" spans="1:13">
      <c r="A24" s="2" t="s">
        <v>357</v>
      </c>
      <c r="B24" s="32" t="s">
        <v>785</v>
      </c>
      <c r="C24" s="2" t="s">
        <v>271</v>
      </c>
      <c r="D24" s="32" t="s">
        <v>785</v>
      </c>
      <c r="J24" s="2" t="s">
        <v>339</v>
      </c>
      <c r="K24" s="32">
        <v>5.5</v>
      </c>
      <c r="L24" s="2" t="s">
        <v>90</v>
      </c>
      <c r="M24" s="32">
        <v>6</v>
      </c>
    </row>
    <row r="25" spans="1:13">
      <c r="A25" s="75" t="s">
        <v>293</v>
      </c>
      <c r="B25" s="76">
        <v>6</v>
      </c>
      <c r="C25" s="2" t="s">
        <v>384</v>
      </c>
      <c r="D25" s="41" t="s">
        <v>785</v>
      </c>
      <c r="J25" s="2" t="s">
        <v>368</v>
      </c>
      <c r="K25" s="41">
        <v>4.5</v>
      </c>
      <c r="L25" s="2" t="s">
        <v>283</v>
      </c>
      <c r="M25" s="41">
        <v>5.5</v>
      </c>
    </row>
    <row r="26" spans="1:13">
      <c r="A26" s="2" t="s">
        <v>74</v>
      </c>
      <c r="B26" s="41" t="s">
        <v>785</v>
      </c>
      <c r="C26" s="2" t="s">
        <v>790</v>
      </c>
      <c r="D26" s="41"/>
      <c r="J26" s="2" t="s">
        <v>367</v>
      </c>
      <c r="K26" s="41" t="s">
        <v>785</v>
      </c>
      <c r="L26" s="2" t="s">
        <v>115</v>
      </c>
      <c r="M26" s="41" t="s">
        <v>785</v>
      </c>
    </row>
    <row r="27" spans="1:13">
      <c r="A27" s="2" t="s">
        <v>109</v>
      </c>
      <c r="B27" s="41">
        <v>5</v>
      </c>
      <c r="C27" s="2" t="s">
        <v>253</v>
      </c>
      <c r="D27" s="41" t="s">
        <v>785</v>
      </c>
      <c r="J27" s="75" t="s">
        <v>314</v>
      </c>
      <c r="K27" s="76">
        <v>5</v>
      </c>
      <c r="L27" s="2" t="s">
        <v>132</v>
      </c>
      <c r="M27" s="41">
        <v>13</v>
      </c>
    </row>
    <row r="28" spans="1:13">
      <c r="A28" s="2" t="s">
        <v>199</v>
      </c>
      <c r="B28" s="41" t="s">
        <v>785</v>
      </c>
      <c r="C28" s="2" t="s">
        <v>80</v>
      </c>
      <c r="D28" s="41">
        <v>5</v>
      </c>
      <c r="J28" s="2" t="s">
        <v>348</v>
      </c>
      <c r="K28" s="41">
        <v>5</v>
      </c>
      <c r="L28" s="2" t="s">
        <v>360</v>
      </c>
      <c r="M28" s="41" t="s">
        <v>785</v>
      </c>
    </row>
    <row r="29" spans="1:13" ht="15" thickBot="1">
      <c r="A29" s="36" t="s">
        <v>355</v>
      </c>
      <c r="B29" s="42">
        <v>4.5</v>
      </c>
      <c r="C29" s="36" t="s">
        <v>359</v>
      </c>
      <c r="D29" s="42">
        <v>10</v>
      </c>
      <c r="J29" s="36" t="s">
        <v>774</v>
      </c>
      <c r="K29" s="42" t="s">
        <v>785</v>
      </c>
      <c r="L29" s="36" t="s">
        <v>242</v>
      </c>
      <c r="M29" s="42" t="s">
        <v>785</v>
      </c>
    </row>
    <row r="32" spans="1:13" ht="15" thickBot="1"/>
    <row r="33" spans="1:13" ht="21" thickBot="1">
      <c r="A33" s="138" t="s">
        <v>13</v>
      </c>
      <c r="B33" s="139"/>
      <c r="C33" s="139"/>
      <c r="D33" s="139"/>
      <c r="E33" s="139"/>
      <c r="F33" s="139"/>
      <c r="G33" s="139"/>
      <c r="H33" s="139"/>
      <c r="I33" s="139"/>
      <c r="J33" s="139"/>
      <c r="K33" s="139"/>
      <c r="L33" s="139"/>
      <c r="M33" s="140"/>
    </row>
    <row r="34" spans="1:13" ht="15" thickBot="1"/>
    <row r="35" spans="1:13" ht="15" thickBot="1">
      <c r="A35" s="61" t="str">
        <f>+[1]TABELLONE!J40</f>
        <v>SCARSENAL</v>
      </c>
      <c r="B35" s="39">
        <f>IF(B48&lt;66,0,IF(B48&lt;70,1,IF(B48&lt;74,2,IF(B48&lt;78,3,IF(B48&lt;82,4,IF(B48&lt;86,5,IF(B48&lt;90,6,IF(B48&lt;94,7,IF(B48&lt;98,8,IF(B48&lt;101,9,10))))))))))</f>
        <v>0</v>
      </c>
      <c r="C35" s="61" t="str">
        <f>+[1]TABELLONE!K40</f>
        <v>EVRIBADI</v>
      </c>
      <c r="D35" s="39">
        <f>IF(D48&lt;66,0,IF(D48&lt;70,1,IF(D48&lt;74,2,IF(D48&lt;78,3,IF(D48&lt;82,4,IF(D48&lt;86,5,IF(D48&lt;90,6,IF(D48&lt;94,7,IF(D48&lt;98,8,IF(D48&lt;101,9,10))))))))))</f>
        <v>1</v>
      </c>
      <c r="J35" s="61" t="str">
        <f>+[1]TABELLONE!J41</f>
        <v>MARCELLONA</v>
      </c>
      <c r="K35" s="39">
        <f>IF(K48&lt;66,0,IF(K48&lt;70,1,IF(K48&lt;74,2,IF(K48&lt;78,3,IF(K48&lt;82,4,IF(K48&lt;86,5,IF(K48&lt;90,6,IF(K48&lt;94,7,IF(K48&lt;98,8,IF(K48&lt;101,9,10))))))))))</f>
        <v>4</v>
      </c>
      <c r="L35" s="61" t="str">
        <f>+[1]TABELLONE!K41</f>
        <v>AC CONTE</v>
      </c>
      <c r="M35" s="39">
        <f>IF(M48&lt;66,0,IF(M48&lt;70,1,IF(M48&lt;74,2,IF(M48&lt;78,3,IF(M48&lt;82,4,IF(M48&lt;86,5,IF(M48&lt;90,6,IF(M48&lt;94,7,IF(M48&lt;98,8,IF(M48&lt;101,9,10))))))))))</f>
        <v>3</v>
      </c>
    </row>
    <row r="36" spans="1:13" ht="15">
      <c r="A36" s="8" t="s">
        <v>84</v>
      </c>
      <c r="B36" s="40">
        <v>2</v>
      </c>
      <c r="C36" s="8" t="s">
        <v>175</v>
      </c>
      <c r="D36" s="40">
        <v>5</v>
      </c>
      <c r="F36" s="108"/>
      <c r="J36" s="9" t="s">
        <v>287</v>
      </c>
      <c r="K36" s="40">
        <v>5</v>
      </c>
      <c r="L36" s="8" t="s">
        <v>89</v>
      </c>
      <c r="M36" s="40">
        <v>7</v>
      </c>
    </row>
    <row r="37" spans="1:13" ht="15">
      <c r="A37" s="9" t="s">
        <v>143</v>
      </c>
      <c r="B37" s="41">
        <v>6</v>
      </c>
      <c r="C37" s="9" t="s">
        <v>147</v>
      </c>
      <c r="D37" s="41">
        <v>5.5</v>
      </c>
      <c r="F37" s="108"/>
      <c r="J37" s="9" t="s">
        <v>181</v>
      </c>
      <c r="K37" s="41">
        <v>7</v>
      </c>
      <c r="L37" s="9" t="s">
        <v>290</v>
      </c>
      <c r="M37" s="41">
        <v>4</v>
      </c>
    </row>
    <row r="38" spans="1:13" ht="15">
      <c r="A38" s="9" t="s">
        <v>789</v>
      </c>
      <c r="B38" s="41">
        <v>6.5</v>
      </c>
      <c r="C38" s="9" t="s">
        <v>309</v>
      </c>
      <c r="D38" s="41">
        <v>7</v>
      </c>
      <c r="F38" s="108"/>
      <c r="J38" s="9" t="s">
        <v>146</v>
      </c>
      <c r="K38" s="41">
        <v>5.5</v>
      </c>
      <c r="L38" s="9" t="s">
        <v>291</v>
      </c>
      <c r="M38" s="41">
        <v>6</v>
      </c>
    </row>
    <row r="39" spans="1:13" ht="15">
      <c r="A39" s="9" t="s">
        <v>137</v>
      </c>
      <c r="B39" s="41">
        <v>6</v>
      </c>
      <c r="C39" s="9" t="s">
        <v>136</v>
      </c>
      <c r="D39" s="41">
        <v>6.5</v>
      </c>
      <c r="F39" s="108"/>
      <c r="I39" s="19"/>
      <c r="J39" s="73" t="s">
        <v>328</v>
      </c>
      <c r="K39" s="74">
        <v>6.5</v>
      </c>
      <c r="L39" s="9" t="s">
        <v>123</v>
      </c>
      <c r="M39" s="41">
        <v>6</v>
      </c>
    </row>
    <row r="40" spans="1:13" ht="15">
      <c r="A40" s="73" t="s">
        <v>251</v>
      </c>
      <c r="B40" s="74">
        <v>6</v>
      </c>
      <c r="C40" s="9" t="s">
        <v>323</v>
      </c>
      <c r="D40" s="32">
        <v>5.5</v>
      </c>
      <c r="F40" s="108"/>
      <c r="J40" s="9" t="s">
        <v>249</v>
      </c>
      <c r="K40" s="32">
        <v>9.5</v>
      </c>
      <c r="L40" s="9" t="s">
        <v>202</v>
      </c>
      <c r="M40" s="32">
        <v>6</v>
      </c>
    </row>
    <row r="41" spans="1:13" ht="15">
      <c r="A41" s="9" t="s">
        <v>811</v>
      </c>
      <c r="B41" s="41">
        <v>6</v>
      </c>
      <c r="C41" s="9" t="s">
        <v>166</v>
      </c>
      <c r="D41" s="41">
        <v>5.5</v>
      </c>
      <c r="F41" s="108"/>
      <c r="J41" s="9" t="s">
        <v>778</v>
      </c>
      <c r="K41" s="41">
        <v>6.5</v>
      </c>
      <c r="L41" s="9" t="s">
        <v>83</v>
      </c>
      <c r="M41" s="41">
        <v>6</v>
      </c>
    </row>
    <row r="42" spans="1:13" ht="15">
      <c r="A42" s="73" t="s">
        <v>261</v>
      </c>
      <c r="B42" s="74" t="s">
        <v>785</v>
      </c>
      <c r="C42" s="73" t="s">
        <v>158</v>
      </c>
      <c r="D42" s="74">
        <v>7</v>
      </c>
      <c r="F42" s="108"/>
      <c r="J42" s="9" t="s">
        <v>260</v>
      </c>
      <c r="K42" s="41">
        <v>6.5</v>
      </c>
      <c r="L42" s="9" t="s">
        <v>258</v>
      </c>
      <c r="M42" s="41">
        <v>10</v>
      </c>
    </row>
    <row r="43" spans="1:13" ht="15">
      <c r="A43" s="9" t="s">
        <v>827</v>
      </c>
      <c r="B43" s="41">
        <v>6</v>
      </c>
      <c r="C43" s="73" t="s">
        <v>762</v>
      </c>
      <c r="D43" s="74" t="s">
        <v>785</v>
      </c>
      <c r="F43" s="108"/>
      <c r="J43" s="9" t="s">
        <v>96</v>
      </c>
      <c r="K43" s="41">
        <v>7.5</v>
      </c>
      <c r="L43" s="73" t="s">
        <v>121</v>
      </c>
      <c r="M43" s="74">
        <v>5.5</v>
      </c>
    </row>
    <row r="44" spans="1:13" ht="15">
      <c r="A44" s="9" t="s">
        <v>276</v>
      </c>
      <c r="B44" s="41">
        <v>6</v>
      </c>
      <c r="C44" s="9" t="s">
        <v>103</v>
      </c>
      <c r="D44" s="41">
        <v>10</v>
      </c>
      <c r="F44" s="108"/>
      <c r="J44" s="9" t="s">
        <v>779</v>
      </c>
      <c r="K44" s="41">
        <v>6.5</v>
      </c>
      <c r="L44" s="9" t="s">
        <v>85</v>
      </c>
      <c r="M44" s="41">
        <v>9.5</v>
      </c>
    </row>
    <row r="45" spans="1:13" ht="15">
      <c r="A45" s="9" t="s">
        <v>68</v>
      </c>
      <c r="B45" s="41">
        <v>5</v>
      </c>
      <c r="C45" s="9" t="s">
        <v>238</v>
      </c>
      <c r="D45" s="41">
        <v>5.5</v>
      </c>
      <c r="F45" s="108"/>
      <c r="J45" s="9" t="s">
        <v>69</v>
      </c>
      <c r="K45" s="41">
        <v>14</v>
      </c>
      <c r="L45" s="9" t="s">
        <v>230</v>
      </c>
      <c r="M45" s="41">
        <v>9</v>
      </c>
    </row>
    <row r="46" spans="1:13" ht="16" thickBot="1">
      <c r="A46" s="10" t="s">
        <v>118</v>
      </c>
      <c r="B46" s="42">
        <v>5</v>
      </c>
      <c r="C46" s="10" t="s">
        <v>77</v>
      </c>
      <c r="D46" s="42">
        <v>11</v>
      </c>
      <c r="F46" s="108"/>
      <c r="J46" s="9" t="s">
        <v>201</v>
      </c>
      <c r="K46" s="42">
        <v>5</v>
      </c>
      <c r="L46" s="10" t="s">
        <v>87</v>
      </c>
      <c r="M46" s="42">
        <v>6</v>
      </c>
    </row>
    <row r="47" spans="1:13" ht="15" thickBot="1">
      <c r="A47" s="104" t="s">
        <v>44</v>
      </c>
      <c r="B47" s="39">
        <v>1</v>
      </c>
      <c r="C47" s="45"/>
      <c r="D47" s="39"/>
      <c r="J47" s="104" t="s">
        <v>44</v>
      </c>
      <c r="K47" s="39">
        <v>1</v>
      </c>
      <c r="L47" s="45"/>
      <c r="M47" s="39"/>
    </row>
    <row r="48" spans="1:13" ht="15" thickBot="1">
      <c r="B48" s="100">
        <f>SUM(B36:B47)</f>
        <v>55.5</v>
      </c>
      <c r="D48" s="100">
        <f>SUM(D36:D47)</f>
        <v>68.5</v>
      </c>
      <c r="K48" s="100">
        <f>SUM(K36:K47)</f>
        <v>80.5</v>
      </c>
      <c r="M48" s="100">
        <f>SUM(M36:M47)</f>
        <v>75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" t="s">
        <v>84</v>
      </c>
      <c r="B50" s="40">
        <v>2</v>
      </c>
      <c r="C50" s="1" t="s">
        <v>175</v>
      </c>
      <c r="D50" s="40">
        <v>5</v>
      </c>
      <c r="F50" s="108"/>
      <c r="J50" s="1" t="s">
        <v>287</v>
      </c>
      <c r="K50" s="40">
        <v>5</v>
      </c>
      <c r="L50" s="1" t="s">
        <v>89</v>
      </c>
      <c r="M50" s="40">
        <v>7</v>
      </c>
    </row>
    <row r="51" spans="1:13" ht="15">
      <c r="A51" s="2" t="s">
        <v>162</v>
      </c>
      <c r="B51" s="32" t="s">
        <v>785</v>
      </c>
      <c r="C51" s="2" t="s">
        <v>346</v>
      </c>
      <c r="D51" s="32">
        <v>6</v>
      </c>
      <c r="F51" s="108"/>
      <c r="J51" s="2" t="s">
        <v>142</v>
      </c>
      <c r="K51" s="32" t="s">
        <v>785</v>
      </c>
      <c r="L51" s="2" t="s">
        <v>373</v>
      </c>
      <c r="M51" s="32">
        <v>5.5</v>
      </c>
    </row>
    <row r="52" spans="1:13" ht="15">
      <c r="A52" s="2" t="s">
        <v>349</v>
      </c>
      <c r="B52" s="41">
        <v>5.5</v>
      </c>
      <c r="C52" s="2" t="s">
        <v>371</v>
      </c>
      <c r="D52" s="41" t="s">
        <v>785</v>
      </c>
      <c r="F52" s="108"/>
      <c r="J52" s="2" t="s">
        <v>825</v>
      </c>
      <c r="K52" s="41" t="s">
        <v>785</v>
      </c>
      <c r="L52" s="2" t="s">
        <v>163</v>
      </c>
      <c r="M52" s="41" t="s">
        <v>785</v>
      </c>
    </row>
    <row r="53" spans="1:13" ht="15">
      <c r="A53" s="2" t="s">
        <v>766</v>
      </c>
      <c r="B53" s="41" t="s">
        <v>785</v>
      </c>
      <c r="C53" s="2" t="s">
        <v>326</v>
      </c>
      <c r="D53" s="41">
        <v>7</v>
      </c>
      <c r="F53" s="108"/>
      <c r="J53" s="75" t="s">
        <v>386</v>
      </c>
      <c r="K53" s="76">
        <v>6.5</v>
      </c>
      <c r="L53" s="2" t="s">
        <v>301</v>
      </c>
      <c r="M53" s="41">
        <v>6</v>
      </c>
    </row>
    <row r="54" spans="1:13" ht="15">
      <c r="A54" s="75" t="s">
        <v>767</v>
      </c>
      <c r="B54" s="76">
        <v>6</v>
      </c>
      <c r="C54" s="75" t="s">
        <v>200</v>
      </c>
      <c r="D54" s="76">
        <v>7</v>
      </c>
      <c r="F54" s="108"/>
      <c r="J54" s="2" t="s">
        <v>344</v>
      </c>
      <c r="K54" s="32">
        <v>7.5</v>
      </c>
      <c r="L54" s="75" t="s">
        <v>280</v>
      </c>
      <c r="M54" s="76">
        <v>5.5</v>
      </c>
    </row>
    <row r="55" spans="1:13" ht="15">
      <c r="A55" s="2" t="s">
        <v>161</v>
      </c>
      <c r="B55" s="41" t="s">
        <v>785</v>
      </c>
      <c r="C55" s="2" t="s">
        <v>250</v>
      </c>
      <c r="D55" s="41" t="s">
        <v>785</v>
      </c>
      <c r="F55" s="108"/>
      <c r="J55" s="2" t="s">
        <v>363</v>
      </c>
      <c r="K55" s="41" t="s">
        <v>785</v>
      </c>
      <c r="L55" s="2" t="s">
        <v>826</v>
      </c>
      <c r="M55" s="41">
        <v>9.5</v>
      </c>
    </row>
    <row r="56" spans="1:13" ht="15">
      <c r="A56" s="2" t="s">
        <v>335</v>
      </c>
      <c r="B56" s="41" t="s">
        <v>785</v>
      </c>
      <c r="C56" s="2" t="s">
        <v>387</v>
      </c>
      <c r="D56" s="41" t="s">
        <v>785</v>
      </c>
      <c r="F56" s="108"/>
      <c r="J56" s="2"/>
      <c r="K56" s="41"/>
      <c r="L56" s="2" t="s">
        <v>133</v>
      </c>
      <c r="M56" s="41">
        <v>6</v>
      </c>
    </row>
    <row r="57" spans="1:13" ht="15">
      <c r="A57" s="2" t="s">
        <v>91</v>
      </c>
      <c r="B57" s="41">
        <v>5</v>
      </c>
      <c r="C57" s="2" t="s">
        <v>334</v>
      </c>
      <c r="D57" s="41">
        <v>6</v>
      </c>
      <c r="F57" s="108"/>
      <c r="J57" s="2" t="s">
        <v>350</v>
      </c>
      <c r="K57" s="41">
        <v>6</v>
      </c>
      <c r="L57" s="2" t="s">
        <v>128</v>
      </c>
      <c r="M57" s="41" t="s">
        <v>785</v>
      </c>
    </row>
    <row r="58" spans="1:13" ht="15">
      <c r="A58" s="2" t="s">
        <v>388</v>
      </c>
      <c r="B58" s="41"/>
      <c r="C58" s="2" t="s">
        <v>763</v>
      </c>
      <c r="D58" s="41" t="s">
        <v>785</v>
      </c>
      <c r="F58" s="108"/>
      <c r="J58" s="2" t="s">
        <v>315</v>
      </c>
      <c r="K58" s="41" t="s">
        <v>785</v>
      </c>
      <c r="L58" s="2" t="s">
        <v>127</v>
      </c>
      <c r="M58" s="41">
        <v>6.5</v>
      </c>
    </row>
    <row r="59" spans="1:13" ht="15" thickBot="1">
      <c r="A59" s="36"/>
      <c r="B59" s="42"/>
      <c r="C59" s="36" t="s">
        <v>364</v>
      </c>
      <c r="D59" s="42" t="s">
        <v>785</v>
      </c>
      <c r="J59" s="36" t="s">
        <v>240</v>
      </c>
      <c r="K59" s="42" t="s">
        <v>785</v>
      </c>
      <c r="L59" s="36" t="s">
        <v>833</v>
      </c>
      <c r="M59" s="42" t="s">
        <v>785</v>
      </c>
    </row>
    <row r="60" spans="1:13">
      <c r="A60" s="60"/>
      <c r="B60" s="60"/>
      <c r="C60" s="60"/>
      <c r="D60" s="60"/>
      <c r="J60" s="60"/>
      <c r="K60" s="60"/>
      <c r="L60" s="60"/>
      <c r="M60" s="60"/>
    </row>
    <row r="61" spans="1:13">
      <c r="A61" s="60"/>
      <c r="B61" s="60"/>
      <c r="C61" s="60"/>
      <c r="D61" s="60"/>
      <c r="J61" s="60"/>
      <c r="K61" s="60"/>
      <c r="L61" s="60"/>
      <c r="M61" s="60"/>
    </row>
    <row r="62" spans="1:13" ht="15" thickBot="1">
      <c r="D62" s="6"/>
    </row>
    <row r="63" spans="1:13" ht="21" thickBot="1">
      <c r="A63" s="138" t="s">
        <v>56</v>
      </c>
      <c r="B63" s="139"/>
      <c r="C63" s="139"/>
      <c r="D63" s="139"/>
      <c r="E63" s="139"/>
      <c r="F63" s="139"/>
      <c r="G63" s="139"/>
      <c r="H63" s="139"/>
      <c r="I63" s="139"/>
      <c r="J63" s="139"/>
      <c r="K63" s="139"/>
      <c r="L63" s="139"/>
      <c r="M63" s="140"/>
    </row>
    <row r="64" spans="1:13" ht="15" thickBot="1"/>
    <row r="65" spans="1:14" ht="15" thickBot="1">
      <c r="A65" s="61" t="str">
        <f>+[1]TABELLONE!J66</f>
        <v>MC TOWN</v>
      </c>
      <c r="B65" s="39">
        <f>IF(B78&lt;66,0,IF(B78&lt;70,1,IF(B78&lt;74,2,IF(B78&lt;78,3,IF(B78&lt;82,4,IF(B78&lt;86,5,IF(B78&lt;90,6,IF(B78&lt;94,7,IF(B78&lt;98,8,IF(B78&lt;101,9,10))))))))))</f>
        <v>1</v>
      </c>
      <c r="C65" s="61" t="str">
        <f>+[1]TABELLONE!K66</f>
        <v>FLYBEARD</v>
      </c>
      <c r="D65" s="39">
        <f>IF(D78&lt;66,0,IF(D78&lt;70,1,IF(D78&lt;74,2,IF(D78&lt;78,3,IF(D78&lt;82,4,IF(D78&lt;86,5,IF(D78&lt;90,6,IF(D78&lt;94,7,IF(D78&lt;98,8,IF(D78&lt;101,9,10))))))))))</f>
        <v>4</v>
      </c>
      <c r="J65" s="61" t="str">
        <f>+[1]TABELLONE!J67</f>
        <v>AC NUMBERS</v>
      </c>
      <c r="K65" s="39">
        <f>IF(K78&lt;66,0,IF(K78&lt;70,1,IF(K78&lt;74,2,IF(K78&lt;78,3,IF(K78&lt;82,4,IF(K78&lt;86,5,IF(K78&lt;90,6,IF(K78&lt;94,7,IF(K78&lt;98,8,IF(K78&lt;101,9,10))))))))))</f>
        <v>2</v>
      </c>
      <c r="L65" s="61" t="str">
        <f>+[1]TABELLONE!K67</f>
        <v>SKIACCIAK MOSCA</v>
      </c>
      <c r="M65" s="39">
        <f>IF(M78&lt;66,0,IF(M78&lt;70,1,IF(M78&lt;74,2,IF(M78&lt;78,3,IF(M78&lt;82,4,IF(M78&lt;86,5,IF(M78&lt;90,6,IF(M78&lt;94,7,IF(M78&lt;98,8,IF(M78&lt;101,9,10))))))))))</f>
        <v>4</v>
      </c>
    </row>
    <row r="66" spans="1:14" ht="15">
      <c r="A66" s="8" t="s">
        <v>141</v>
      </c>
      <c r="B66" s="40">
        <v>5</v>
      </c>
      <c r="C66" s="8" t="s">
        <v>93</v>
      </c>
      <c r="D66" s="40">
        <v>4.5</v>
      </c>
      <c r="F66" s="108"/>
      <c r="J66" s="8" t="s">
        <v>829</v>
      </c>
      <c r="K66" s="40">
        <v>2.5</v>
      </c>
      <c r="L66" s="8" t="s">
        <v>294</v>
      </c>
      <c r="M66" s="40">
        <v>6.5</v>
      </c>
    </row>
    <row r="67" spans="1:14" ht="15">
      <c r="A67" s="73" t="s">
        <v>120</v>
      </c>
      <c r="B67" s="74">
        <v>5</v>
      </c>
      <c r="C67" s="9" t="s">
        <v>122</v>
      </c>
      <c r="D67" s="41">
        <v>5</v>
      </c>
      <c r="F67" s="108"/>
      <c r="J67" s="9" t="s">
        <v>155</v>
      </c>
      <c r="K67" s="41">
        <v>6</v>
      </c>
      <c r="L67" s="9" t="s">
        <v>759</v>
      </c>
      <c r="M67" s="41">
        <v>5</v>
      </c>
      <c r="N67" s="6"/>
    </row>
    <row r="68" spans="1:14" ht="15">
      <c r="A68" s="73" t="s">
        <v>140</v>
      </c>
      <c r="B68" s="74">
        <v>6</v>
      </c>
      <c r="C68" s="9" t="s">
        <v>111</v>
      </c>
      <c r="D68" s="41">
        <v>5</v>
      </c>
      <c r="F68" s="108"/>
      <c r="J68" s="9" t="s">
        <v>106</v>
      </c>
      <c r="K68" s="41">
        <v>8</v>
      </c>
      <c r="L68" s="73" t="s">
        <v>341</v>
      </c>
      <c r="M68" s="74">
        <v>5.5</v>
      </c>
      <c r="N68" s="6"/>
    </row>
    <row r="69" spans="1:14" ht="15" customHeight="1">
      <c r="A69" s="9" t="s">
        <v>313</v>
      </c>
      <c r="B69" s="41">
        <v>6</v>
      </c>
      <c r="C69" s="9" t="s">
        <v>173</v>
      </c>
      <c r="D69" s="41">
        <v>5.5</v>
      </c>
      <c r="F69" s="108"/>
      <c r="I69" s="19"/>
      <c r="J69" s="9" t="s">
        <v>353</v>
      </c>
      <c r="K69" s="41">
        <v>7</v>
      </c>
      <c r="L69" s="73" t="s">
        <v>342</v>
      </c>
      <c r="M69" s="74">
        <v>5</v>
      </c>
      <c r="N69" s="6"/>
    </row>
    <row r="70" spans="1:14" ht="15" customHeight="1">
      <c r="A70" s="9" t="s">
        <v>263</v>
      </c>
      <c r="B70" s="32">
        <v>6.5</v>
      </c>
      <c r="C70" s="9" t="s">
        <v>92</v>
      </c>
      <c r="D70" s="32">
        <v>12</v>
      </c>
      <c r="F70" s="108"/>
      <c r="J70" s="9" t="s">
        <v>195</v>
      </c>
      <c r="K70" s="32">
        <v>6.5</v>
      </c>
      <c r="L70" s="9" t="s">
        <v>101</v>
      </c>
      <c r="M70" s="32">
        <v>4.5</v>
      </c>
      <c r="N70" s="6"/>
    </row>
    <row r="71" spans="1:14" ht="15" customHeight="1">
      <c r="A71" s="9" t="s">
        <v>277</v>
      </c>
      <c r="B71" s="41">
        <v>6</v>
      </c>
      <c r="C71" s="9" t="s">
        <v>131</v>
      </c>
      <c r="D71" s="41">
        <v>7</v>
      </c>
      <c r="F71" s="108"/>
      <c r="J71" s="9" t="s">
        <v>78</v>
      </c>
      <c r="K71" s="41">
        <v>7</v>
      </c>
      <c r="L71" s="9" t="s">
        <v>256</v>
      </c>
      <c r="M71" s="41">
        <v>6</v>
      </c>
      <c r="N71" s="6"/>
    </row>
    <row r="72" spans="1:14" ht="15" customHeight="1">
      <c r="A72" s="9" t="s">
        <v>110</v>
      </c>
      <c r="B72" s="41">
        <v>4.5</v>
      </c>
      <c r="C72" s="9" t="s">
        <v>282</v>
      </c>
      <c r="D72" s="41">
        <v>6</v>
      </c>
      <c r="F72" s="108"/>
      <c r="J72" s="9" t="s">
        <v>307</v>
      </c>
      <c r="K72" s="41">
        <v>5.5</v>
      </c>
      <c r="L72" s="9" t="s">
        <v>321</v>
      </c>
      <c r="M72" s="41">
        <v>10.5</v>
      </c>
      <c r="N72" s="6"/>
    </row>
    <row r="73" spans="1:14" ht="15" customHeight="1">
      <c r="A73" s="9" t="s">
        <v>369</v>
      </c>
      <c r="B73" s="41">
        <v>10</v>
      </c>
      <c r="C73" s="9" t="s">
        <v>362</v>
      </c>
      <c r="D73" s="41">
        <v>13.5</v>
      </c>
      <c r="F73" s="108"/>
      <c r="J73" s="73" t="s">
        <v>288</v>
      </c>
      <c r="K73" s="74">
        <v>5</v>
      </c>
      <c r="L73" s="9" t="s">
        <v>318</v>
      </c>
      <c r="M73" s="41">
        <v>9</v>
      </c>
      <c r="N73" s="6"/>
    </row>
    <row r="74" spans="1:14" ht="15" customHeight="1">
      <c r="A74" s="9" t="s">
        <v>71</v>
      </c>
      <c r="B74" s="41">
        <v>6.5</v>
      </c>
      <c r="C74" s="9" t="s">
        <v>165</v>
      </c>
      <c r="D74" s="41">
        <v>5.5</v>
      </c>
      <c r="F74" s="108"/>
      <c r="J74" s="9" t="s">
        <v>63</v>
      </c>
      <c r="K74" s="41">
        <v>9.5</v>
      </c>
      <c r="L74" s="9" t="s">
        <v>760</v>
      </c>
      <c r="M74" s="41">
        <v>14</v>
      </c>
      <c r="N74" s="6"/>
    </row>
    <row r="75" spans="1:14" ht="15" customHeight="1">
      <c r="A75" s="9" t="s">
        <v>72</v>
      </c>
      <c r="B75" s="41">
        <v>6</v>
      </c>
      <c r="C75" s="73" t="s">
        <v>777</v>
      </c>
      <c r="D75" s="74">
        <v>6</v>
      </c>
      <c r="F75" s="108"/>
      <c r="J75" s="9" t="s">
        <v>281</v>
      </c>
      <c r="K75" s="41">
        <v>9</v>
      </c>
      <c r="L75" s="9" t="s">
        <v>244</v>
      </c>
      <c r="M75" s="41">
        <v>5.5</v>
      </c>
      <c r="N75" s="6"/>
    </row>
    <row r="76" spans="1:14" ht="15" customHeight="1" thickBot="1">
      <c r="A76" s="10" t="s">
        <v>75</v>
      </c>
      <c r="B76" s="42">
        <v>6</v>
      </c>
      <c r="C76" s="10" t="s">
        <v>70</v>
      </c>
      <c r="D76" s="42">
        <v>9.5</v>
      </c>
      <c r="F76" s="108"/>
      <c r="J76" s="10" t="s">
        <v>830</v>
      </c>
      <c r="K76" s="42">
        <v>6.5</v>
      </c>
      <c r="L76" s="10" t="s">
        <v>270</v>
      </c>
      <c r="M76" s="42">
        <v>9.5</v>
      </c>
      <c r="N76" s="6"/>
    </row>
    <row r="77" spans="1:14" ht="15" customHeight="1" thickBot="1">
      <c r="A77" s="104" t="s">
        <v>44</v>
      </c>
      <c r="B77" s="39">
        <v>1</v>
      </c>
      <c r="C77" s="45"/>
      <c r="D77" s="39"/>
      <c r="F77" s="108"/>
      <c r="J77" s="104" t="s">
        <v>44</v>
      </c>
      <c r="K77" s="39">
        <v>1</v>
      </c>
      <c r="L77" s="45"/>
      <c r="M77" s="39"/>
      <c r="N77" s="6"/>
    </row>
    <row r="78" spans="1:14" ht="15" customHeight="1" thickBot="1">
      <c r="B78" s="100">
        <f>SUM(B66:B77)</f>
        <v>68.5</v>
      </c>
      <c r="D78" s="100">
        <f>SUM(D66:D77)</f>
        <v>79.5</v>
      </c>
      <c r="F78" s="108"/>
      <c r="K78" s="100">
        <f>SUM(K66:K77)</f>
        <v>73.5</v>
      </c>
      <c r="M78" s="100">
        <f>SUM(M66:M77)</f>
        <v>81</v>
      </c>
      <c r="N78" s="6"/>
    </row>
    <row r="79" spans="1:14" ht="15.75" customHeight="1" thickBot="1">
      <c r="A79" s="34" t="s">
        <v>14</v>
      </c>
      <c r="C79" s="34" t="s">
        <v>14</v>
      </c>
      <c r="F79" s="108"/>
      <c r="J79" s="34" t="s">
        <v>14</v>
      </c>
      <c r="L79" s="34" t="s">
        <v>14</v>
      </c>
      <c r="N79" s="6"/>
    </row>
    <row r="80" spans="1:14" ht="15.75" customHeight="1">
      <c r="A80" s="1" t="s">
        <v>141</v>
      </c>
      <c r="B80" s="40">
        <v>5</v>
      </c>
      <c r="C80" s="1" t="s">
        <v>93</v>
      </c>
      <c r="D80" s="40">
        <v>4.5</v>
      </c>
      <c r="F80" s="108"/>
      <c r="J80" s="1" t="s">
        <v>829</v>
      </c>
      <c r="K80" s="40">
        <v>2.5</v>
      </c>
      <c r="L80" s="1" t="s">
        <v>294</v>
      </c>
      <c r="M80" s="40">
        <v>2</v>
      </c>
      <c r="N80" s="6"/>
    </row>
    <row r="81" spans="1:17" ht="15.75" customHeight="1">
      <c r="A81" s="75" t="s">
        <v>783</v>
      </c>
      <c r="B81" s="76">
        <v>5</v>
      </c>
      <c r="C81" s="2" t="s">
        <v>185</v>
      </c>
      <c r="D81" s="32" t="s">
        <v>785</v>
      </c>
      <c r="F81" s="108"/>
      <c r="J81" s="2" t="s">
        <v>794</v>
      </c>
      <c r="K81" s="32">
        <v>5.5</v>
      </c>
      <c r="L81" s="2" t="s">
        <v>191</v>
      </c>
      <c r="M81" s="32" t="s">
        <v>785</v>
      </c>
      <c r="N81" s="6"/>
    </row>
    <row r="82" spans="1:17" ht="15" customHeight="1">
      <c r="A82" s="75" t="s">
        <v>129</v>
      </c>
      <c r="B82" s="76">
        <v>6</v>
      </c>
      <c r="C82" s="2" t="s">
        <v>333</v>
      </c>
      <c r="D82" s="41" t="s">
        <v>785</v>
      </c>
      <c r="F82" s="108"/>
      <c r="J82" s="2" t="s">
        <v>795</v>
      </c>
      <c r="K82" s="41" t="s">
        <v>785</v>
      </c>
      <c r="L82" s="75" t="s">
        <v>289</v>
      </c>
      <c r="M82" s="76">
        <v>5.5</v>
      </c>
      <c r="N82" s="6"/>
    </row>
    <row r="83" spans="1:17" ht="15" customHeight="1">
      <c r="A83" s="2" t="s">
        <v>126</v>
      </c>
      <c r="B83" s="41" t="s">
        <v>785</v>
      </c>
      <c r="C83" s="2" t="s">
        <v>345</v>
      </c>
      <c r="D83" s="41">
        <v>6</v>
      </c>
      <c r="F83" s="108"/>
      <c r="J83" s="2" t="s">
        <v>138</v>
      </c>
      <c r="K83" s="41">
        <v>6</v>
      </c>
      <c r="L83" s="75" t="s">
        <v>170</v>
      </c>
      <c r="M83" s="76">
        <v>5</v>
      </c>
      <c r="N83" s="6"/>
    </row>
    <row r="84" spans="1:17" ht="15" customHeight="1">
      <c r="A84" s="2" t="s">
        <v>135</v>
      </c>
      <c r="B84" s="32">
        <v>6</v>
      </c>
      <c r="C84" s="2" t="s">
        <v>73</v>
      </c>
      <c r="D84" s="32">
        <v>8</v>
      </c>
      <c r="F84" s="108"/>
      <c r="J84" s="75" t="s">
        <v>831</v>
      </c>
      <c r="K84" s="76">
        <v>5</v>
      </c>
      <c r="L84" s="2" t="s">
        <v>332</v>
      </c>
      <c r="M84" s="32">
        <v>7</v>
      </c>
      <c r="N84" s="6"/>
      <c r="Q84" s="6"/>
    </row>
    <row r="85" spans="1:17" ht="15" customHeight="1">
      <c r="A85" s="2" t="s">
        <v>828</v>
      </c>
      <c r="B85" s="41">
        <v>5.5</v>
      </c>
      <c r="C85" s="2" t="s">
        <v>299</v>
      </c>
      <c r="D85" s="41" t="s">
        <v>785</v>
      </c>
      <c r="F85" s="108"/>
      <c r="J85" s="2" t="s">
        <v>102</v>
      </c>
      <c r="K85" s="41" t="s">
        <v>785</v>
      </c>
      <c r="L85" s="2" t="s">
        <v>303</v>
      </c>
      <c r="M85" s="41">
        <v>6.5</v>
      </c>
      <c r="N85" s="6"/>
      <c r="Q85" s="6"/>
    </row>
    <row r="86" spans="1:17" ht="15" customHeight="1">
      <c r="A86" s="2" t="s">
        <v>113</v>
      </c>
      <c r="B86" s="41">
        <v>7</v>
      </c>
      <c r="C86" s="2" t="s">
        <v>273</v>
      </c>
      <c r="D86" s="41">
        <v>7</v>
      </c>
      <c r="F86" s="108"/>
      <c r="J86" s="2" t="s">
        <v>832</v>
      </c>
      <c r="K86" s="41">
        <v>5</v>
      </c>
      <c r="L86" s="2" t="s">
        <v>306</v>
      </c>
      <c r="M86" s="41">
        <v>6</v>
      </c>
      <c r="N86" s="6"/>
      <c r="Q86" s="6"/>
    </row>
    <row r="87" spans="1:17" ht="15" customHeight="1">
      <c r="A87" s="2" t="s">
        <v>157</v>
      </c>
      <c r="B87" s="41">
        <v>6</v>
      </c>
      <c r="C87" s="75" t="s">
        <v>130</v>
      </c>
      <c r="D87" s="76">
        <v>6</v>
      </c>
      <c r="G87" t="str">
        <f t="shared" ref="G87" si="0">UPPER(F87)</f>
        <v/>
      </c>
      <c r="J87" s="2" t="s">
        <v>95</v>
      </c>
      <c r="K87" s="41">
        <v>6</v>
      </c>
      <c r="L87" s="2" t="s">
        <v>184</v>
      </c>
      <c r="M87" s="41">
        <v>6.5</v>
      </c>
      <c r="N87" s="6"/>
      <c r="Q87" s="6"/>
    </row>
    <row r="88" spans="1:17" ht="15" customHeight="1">
      <c r="A88" s="2" t="s">
        <v>286</v>
      </c>
      <c r="B88" s="41" t="s">
        <v>785</v>
      </c>
      <c r="C88" s="2" t="s">
        <v>183</v>
      </c>
      <c r="D88" s="41" t="s">
        <v>785</v>
      </c>
      <c r="J88" s="2" t="s">
        <v>193</v>
      </c>
      <c r="K88" s="41" t="s">
        <v>785</v>
      </c>
      <c r="L88" s="2" t="s">
        <v>354</v>
      </c>
      <c r="M88" s="41" t="s">
        <v>785</v>
      </c>
      <c r="N88" s="6"/>
      <c r="Q88" s="6"/>
    </row>
    <row r="89" spans="1:17" ht="15" customHeight="1" thickBot="1">
      <c r="A89" s="36" t="s">
        <v>325</v>
      </c>
      <c r="B89" s="42" t="s">
        <v>785</v>
      </c>
      <c r="C89" s="36" t="s">
        <v>139</v>
      </c>
      <c r="D89" s="42" t="s">
        <v>785</v>
      </c>
      <c r="J89" s="36" t="s">
        <v>198</v>
      </c>
      <c r="K89" s="42">
        <v>5.5</v>
      </c>
      <c r="L89" s="36" t="s">
        <v>330</v>
      </c>
      <c r="M89" s="42">
        <v>5.5</v>
      </c>
      <c r="N89" s="6"/>
      <c r="Q89" s="6"/>
    </row>
    <row r="90" spans="1:17" ht="15" customHeight="1">
      <c r="N90" s="6"/>
      <c r="Q90" s="6"/>
    </row>
    <row r="91" spans="1:17" ht="8" customHeight="1">
      <c r="N91" s="6"/>
      <c r="Q91" s="6"/>
    </row>
    <row r="95" spans="1:17" ht="15">
      <c r="E95" s="108"/>
    </row>
    <row r="96" spans="1:17" ht="15">
      <c r="E96" s="108"/>
    </row>
    <row r="97" spans="5:5" ht="15">
      <c r="E97" s="108"/>
    </row>
    <row r="98" spans="5:5" ht="15">
      <c r="E98" s="108"/>
    </row>
    <row r="99" spans="5:5" ht="15">
      <c r="E99" s="108"/>
    </row>
    <row r="100" spans="5:5" ht="15">
      <c r="E100" s="108"/>
    </row>
    <row r="101" spans="5:5" ht="15">
      <c r="E101" s="108"/>
    </row>
    <row r="102" spans="5:5" ht="15">
      <c r="E102" s="108"/>
    </row>
    <row r="103" spans="5:5" ht="15">
      <c r="E103" s="108"/>
    </row>
    <row r="104" spans="5:5" ht="15">
      <c r="E104" s="108"/>
    </row>
    <row r="105" spans="5:5" ht="15">
      <c r="E105" s="108"/>
    </row>
    <row r="106" spans="5:5" ht="15">
      <c r="E106" s="108"/>
    </row>
    <row r="107" spans="5:5" ht="15">
      <c r="E107" s="108"/>
    </row>
    <row r="108" spans="5:5" ht="15">
      <c r="E108" s="108"/>
    </row>
  </sheetData>
  <sheetProtection algorithmName="SHA-512" hashValue="n6qZzVRe+Q7AfM/nyRZfi2n0aYwsfFU6YGQuaG+2RMNeqBg+tetTh1XsvFiCkmbDE5LMW/7jKUKncSOV2YnNAA==" saltValue="F4y2CAVo5SuKpDZg7si/Fg==" spinCount="100000" sheet="1" objects="1" scenarios="1" selectLockedCells="1" selectUnlockedCells="1"/>
  <mergeCells count="3">
    <mergeCell ref="A3:M3"/>
    <mergeCell ref="A33:M33"/>
    <mergeCell ref="A63:M6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6" enableFormatConditionsCalculation="0"/>
  <dimension ref="A1:Q116"/>
  <sheetViews>
    <sheetView topLeftCell="A24" workbookViewId="0">
      <selection activeCell="F6" sqref="F6:G9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30</v>
      </c>
      <c r="B1" s="109" t="s">
        <v>838</v>
      </c>
    </row>
    <row r="2" spans="1:13" ht="15" thickBot="1"/>
    <row r="3" spans="1:13" ht="21" thickBot="1">
      <c r="A3" s="135" t="s">
        <v>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7"/>
    </row>
    <row r="4" spans="1:13" ht="15" thickBot="1"/>
    <row r="5" spans="1:13" ht="15" thickBot="1">
      <c r="A5" s="61" t="str">
        <f>+TABELLONE!J18</f>
        <v>AC DENTI</v>
      </c>
      <c r="B5" s="39">
        <f>IF(B18&lt;66,0,IF(B18&lt;70,1,IF(B18&lt;74,2,IF(B18&lt;78,3,IF(B18&lt;82,4,IF(B18&lt;86,5,IF(B18&lt;90,6,IF(B18&lt;94,7,IF(B18&lt;98,8,IF(B18&lt;101,9,10))))))))))</f>
        <v>2</v>
      </c>
      <c r="C5" s="61" t="str">
        <f>+TABELLONE!K18</f>
        <v>CS RIPOSA</v>
      </c>
      <c r="D5" s="39">
        <f>IF(D18&lt;66,0,IF(D18&lt;70,1,IF(D18&lt;74,2,IF(D18&lt;78,3,IF(D18&lt;82,4,IF(D18&lt;86,5,IF(D18&lt;90,6,IF(D18&lt;94,7,IF(D18&lt;98,8,IF(D18&lt;101,9,10))))))))))</f>
        <v>2</v>
      </c>
      <c r="E5" s="21"/>
      <c r="J5" s="61" t="str">
        <f>+TABELLONE!J19</f>
        <v>BRIGATA GURREN</v>
      </c>
      <c r="K5" s="39">
        <f>IF(K18&lt;66,0,IF(K18&lt;70,1,IF(K18&lt;74,2,IF(K18&lt;78,3,IF(K18&lt;82,4,IF(K18&lt;86,5,IF(K18&lt;90,6,IF(K18&lt;94,7,IF(K18&lt;98,8,IF(K18&lt;101,9,10))))))))))</f>
        <v>1</v>
      </c>
      <c r="L5" s="61" t="str">
        <f>+TABELLONE!K19</f>
        <v>INTERFOGAT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145</v>
      </c>
      <c r="B6" s="40">
        <v>5.5</v>
      </c>
      <c r="C6" s="8" t="s">
        <v>780</v>
      </c>
      <c r="D6" s="40">
        <v>8</v>
      </c>
      <c r="E6" s="21"/>
      <c r="F6" s="73"/>
      <c r="G6" s="74"/>
      <c r="J6" s="8" t="s">
        <v>48</v>
      </c>
      <c r="K6" s="40">
        <v>2.5</v>
      </c>
      <c r="L6" s="8" t="s">
        <v>67</v>
      </c>
      <c r="M6" s="40">
        <v>4</v>
      </c>
    </row>
    <row r="7" spans="1:13">
      <c r="A7" s="9" t="s">
        <v>107</v>
      </c>
      <c r="B7" s="41">
        <v>6.5</v>
      </c>
      <c r="C7" s="9" t="s">
        <v>172</v>
      </c>
      <c r="D7" s="41">
        <v>5</v>
      </c>
      <c r="E7" s="21"/>
      <c r="F7" s="75"/>
      <c r="G7" s="76"/>
      <c r="J7" s="9" t="s">
        <v>150</v>
      </c>
      <c r="K7" s="41">
        <v>6</v>
      </c>
      <c r="L7" s="9" t="s">
        <v>189</v>
      </c>
      <c r="M7" s="41">
        <v>6</v>
      </c>
    </row>
    <row r="8" spans="1:13">
      <c r="A8" s="9" t="s">
        <v>114</v>
      </c>
      <c r="B8" s="41">
        <v>4</v>
      </c>
      <c r="C8" s="9" t="s">
        <v>781</v>
      </c>
      <c r="D8" s="41">
        <v>6</v>
      </c>
      <c r="J8" s="9" t="s">
        <v>296</v>
      </c>
      <c r="K8" s="41">
        <v>6</v>
      </c>
      <c r="L8" s="9" t="s">
        <v>320</v>
      </c>
      <c r="M8" s="41">
        <v>6</v>
      </c>
    </row>
    <row r="9" spans="1:13">
      <c r="A9" s="9" t="s">
        <v>188</v>
      </c>
      <c r="B9" s="41">
        <v>7.5</v>
      </c>
      <c r="C9" s="9" t="s">
        <v>300</v>
      </c>
      <c r="D9" s="41">
        <v>6</v>
      </c>
      <c r="E9" s="21"/>
      <c r="F9" s="82" t="s">
        <v>197</v>
      </c>
      <c r="J9" s="9" t="s">
        <v>324</v>
      </c>
      <c r="K9" s="41">
        <v>6</v>
      </c>
      <c r="L9" s="9" t="s">
        <v>160</v>
      </c>
      <c r="M9" s="41">
        <v>6.5</v>
      </c>
    </row>
    <row r="10" spans="1:13">
      <c r="A10" s="9" t="s">
        <v>248</v>
      </c>
      <c r="B10" s="32">
        <v>10</v>
      </c>
      <c r="C10" s="9" t="s">
        <v>108</v>
      </c>
      <c r="D10" s="32">
        <v>9.5</v>
      </c>
      <c r="F10" s="82" t="s">
        <v>839</v>
      </c>
      <c r="J10" s="9" t="s">
        <v>86</v>
      </c>
      <c r="K10" s="32">
        <v>6.5</v>
      </c>
      <c r="L10" s="9" t="s">
        <v>305</v>
      </c>
      <c r="M10" s="32">
        <v>5.5</v>
      </c>
    </row>
    <row r="11" spans="1:13">
      <c r="A11" s="9" t="s">
        <v>90</v>
      </c>
      <c r="B11" s="41">
        <v>6.5</v>
      </c>
      <c r="C11" s="9" t="s">
        <v>47</v>
      </c>
      <c r="D11" s="41">
        <v>6</v>
      </c>
      <c r="F11" s="82" t="s">
        <v>841</v>
      </c>
      <c r="J11" s="9" t="s">
        <v>772</v>
      </c>
      <c r="K11" s="41">
        <v>6</v>
      </c>
      <c r="L11" s="9" t="s">
        <v>79</v>
      </c>
      <c r="M11" s="41">
        <v>7.5</v>
      </c>
    </row>
    <row r="12" spans="1:13">
      <c r="A12" s="9" t="s">
        <v>310</v>
      </c>
      <c r="B12" s="41">
        <v>5.5</v>
      </c>
      <c r="C12" s="9" t="s">
        <v>782</v>
      </c>
      <c r="D12" s="41">
        <v>9.5</v>
      </c>
      <c r="F12" s="82" t="s">
        <v>840</v>
      </c>
      <c r="J12" s="9" t="s">
        <v>278</v>
      </c>
      <c r="K12" s="41">
        <v>6.5</v>
      </c>
      <c r="L12" s="9" t="s">
        <v>94</v>
      </c>
      <c r="M12" s="41">
        <v>6</v>
      </c>
    </row>
    <row r="13" spans="1:13">
      <c r="A13" s="9" t="s">
        <v>281</v>
      </c>
      <c r="B13" s="41">
        <v>13</v>
      </c>
      <c r="C13" s="73" t="s">
        <v>267</v>
      </c>
      <c r="D13" s="74">
        <v>6.5</v>
      </c>
      <c r="F13" s="82" t="s">
        <v>842</v>
      </c>
      <c r="G13" s="33"/>
      <c r="J13" s="9" t="s">
        <v>112</v>
      </c>
      <c r="K13" s="41">
        <v>6</v>
      </c>
      <c r="L13" s="9" t="s">
        <v>151</v>
      </c>
      <c r="M13" s="41">
        <v>6.5</v>
      </c>
    </row>
    <row r="14" spans="1:13">
      <c r="A14" s="9" t="s">
        <v>66</v>
      </c>
      <c r="B14" s="41">
        <v>6</v>
      </c>
      <c r="C14" s="9" t="s">
        <v>64</v>
      </c>
      <c r="D14" s="41">
        <v>6</v>
      </c>
      <c r="F14" s="82" t="s">
        <v>843</v>
      </c>
      <c r="J14" s="9" t="s">
        <v>65</v>
      </c>
      <c r="K14" s="41">
        <v>8</v>
      </c>
      <c r="L14" s="9" t="s">
        <v>304</v>
      </c>
      <c r="M14" s="41">
        <v>5.5</v>
      </c>
    </row>
    <row r="15" spans="1:13">
      <c r="A15" s="9" t="s">
        <v>104</v>
      </c>
      <c r="B15" s="41">
        <v>5</v>
      </c>
      <c r="C15" s="73" t="s">
        <v>88</v>
      </c>
      <c r="D15" s="74">
        <v>6</v>
      </c>
      <c r="F15" s="82" t="s">
        <v>844</v>
      </c>
      <c r="J15" s="9" t="s">
        <v>235</v>
      </c>
      <c r="K15" s="41">
        <v>6.5</v>
      </c>
      <c r="L15" s="9" t="s">
        <v>62</v>
      </c>
      <c r="M15" s="41">
        <v>6</v>
      </c>
    </row>
    <row r="16" spans="1:13" ht="15" thickBot="1">
      <c r="A16" s="10" t="s">
        <v>132</v>
      </c>
      <c r="B16" s="42">
        <v>1.5</v>
      </c>
      <c r="C16" s="10" t="s">
        <v>284</v>
      </c>
      <c r="D16" s="42">
        <v>4.5</v>
      </c>
      <c r="F16" s="82" t="s">
        <v>845</v>
      </c>
      <c r="J16" s="10" t="s">
        <v>348</v>
      </c>
      <c r="K16" s="42">
        <v>6</v>
      </c>
      <c r="L16" s="10" t="s">
        <v>246</v>
      </c>
      <c r="M16" s="42">
        <v>4.5</v>
      </c>
    </row>
    <row r="17" spans="1:13" ht="15" thickBot="1">
      <c r="A17" s="104" t="s">
        <v>44</v>
      </c>
      <c r="B17" s="39">
        <v>1</v>
      </c>
      <c r="C17" s="45"/>
      <c r="D17" s="39"/>
      <c r="F17" s="82" t="s">
        <v>846</v>
      </c>
      <c r="G17" s="56"/>
      <c r="J17" s="104" t="s">
        <v>44</v>
      </c>
      <c r="K17" s="39">
        <v>1</v>
      </c>
      <c r="L17" s="45"/>
      <c r="M17" s="39"/>
    </row>
    <row r="18" spans="1:13" ht="15" thickBot="1">
      <c r="B18" s="100">
        <f>SUM(B6:B17)</f>
        <v>72</v>
      </c>
      <c r="D18" s="100">
        <f>SUM(D6:D17)</f>
        <v>73</v>
      </c>
      <c r="F18" s="82" t="s">
        <v>847</v>
      </c>
      <c r="G18" s="56"/>
      <c r="K18" s="100">
        <f>SUM(K6:K17)</f>
        <v>67</v>
      </c>
      <c r="M18" s="100">
        <f>SUM(M6:M17)</f>
        <v>64</v>
      </c>
    </row>
    <row r="19" spans="1:13" ht="15" thickBot="1">
      <c r="A19" s="34" t="s">
        <v>14</v>
      </c>
      <c r="C19" s="34" t="s">
        <v>14</v>
      </c>
      <c r="F19" s="82" t="s">
        <v>848</v>
      </c>
      <c r="J19" s="34" t="s">
        <v>14</v>
      </c>
      <c r="L19" s="34" t="s">
        <v>14</v>
      </c>
    </row>
    <row r="20" spans="1:13">
      <c r="A20" s="1" t="s">
        <v>145</v>
      </c>
      <c r="B20" s="40">
        <v>5.5</v>
      </c>
      <c r="C20" s="1" t="s">
        <v>780</v>
      </c>
      <c r="D20" s="40">
        <v>6</v>
      </c>
      <c r="F20" s="82" t="s">
        <v>809</v>
      </c>
      <c r="J20" s="1" t="s">
        <v>48</v>
      </c>
      <c r="K20" s="40">
        <v>2.5</v>
      </c>
      <c r="L20" s="1" t="s">
        <v>67</v>
      </c>
      <c r="M20" s="40">
        <v>4</v>
      </c>
    </row>
    <row r="21" spans="1:13">
      <c r="A21" s="2" t="s">
        <v>144</v>
      </c>
      <c r="B21" s="32">
        <v>10</v>
      </c>
      <c r="C21" s="2" t="s">
        <v>375</v>
      </c>
      <c r="D21" s="32" t="s">
        <v>785</v>
      </c>
      <c r="F21" s="82"/>
      <c r="J21" s="2" t="s">
        <v>262</v>
      </c>
      <c r="K21" s="32">
        <v>5.5</v>
      </c>
      <c r="L21" s="2" t="s">
        <v>331</v>
      </c>
      <c r="M21" s="32" t="s">
        <v>785</v>
      </c>
    </row>
    <row r="22" spans="1:13">
      <c r="A22" s="2" t="s">
        <v>343</v>
      </c>
      <c r="B22" s="41" t="s">
        <v>785</v>
      </c>
      <c r="C22" s="2" t="s">
        <v>167</v>
      </c>
      <c r="D22" s="41" t="s">
        <v>785</v>
      </c>
      <c r="F22" s="82"/>
      <c r="J22" s="2" t="s">
        <v>771</v>
      </c>
      <c r="K22" s="41" t="s">
        <v>785</v>
      </c>
      <c r="L22" s="2" t="s">
        <v>380</v>
      </c>
      <c r="M22" s="41" t="s">
        <v>785</v>
      </c>
    </row>
    <row r="23" spans="1:13">
      <c r="A23" s="2" t="s">
        <v>351</v>
      </c>
      <c r="B23" s="41">
        <v>6</v>
      </c>
      <c r="C23" s="2" t="s">
        <v>352</v>
      </c>
      <c r="D23" s="41">
        <v>6</v>
      </c>
      <c r="F23" s="82"/>
      <c r="J23" s="2" t="s">
        <v>836</v>
      </c>
      <c r="K23" s="41" t="s">
        <v>785</v>
      </c>
      <c r="L23" s="2" t="s">
        <v>292</v>
      </c>
      <c r="M23" s="41" t="s">
        <v>785</v>
      </c>
    </row>
    <row r="24" spans="1:13">
      <c r="A24" s="2" t="s">
        <v>186</v>
      </c>
      <c r="B24" s="32" t="s">
        <v>785</v>
      </c>
      <c r="C24" s="75" t="s">
        <v>329</v>
      </c>
      <c r="D24" s="76">
        <v>6.5</v>
      </c>
      <c r="F24" s="82"/>
      <c r="J24" s="2" t="s">
        <v>152</v>
      </c>
      <c r="K24" s="32">
        <v>5</v>
      </c>
      <c r="L24" s="2" t="s">
        <v>194</v>
      </c>
      <c r="M24" s="32" t="s">
        <v>785</v>
      </c>
    </row>
    <row r="25" spans="1:13">
      <c r="A25" s="2" t="s">
        <v>769</v>
      </c>
      <c r="B25" s="41">
        <v>6.5</v>
      </c>
      <c r="C25" s="2" t="s">
        <v>271</v>
      </c>
      <c r="D25" s="41" t="s">
        <v>785</v>
      </c>
      <c r="F25" s="82"/>
      <c r="J25" s="2" t="s">
        <v>339</v>
      </c>
      <c r="K25" s="41">
        <v>5.5</v>
      </c>
      <c r="L25" s="2" t="s">
        <v>357</v>
      </c>
      <c r="M25" s="41" t="s">
        <v>785</v>
      </c>
    </row>
    <row r="26" spans="1:13">
      <c r="A26" s="2" t="s">
        <v>115</v>
      </c>
      <c r="B26" s="41">
        <v>6.5</v>
      </c>
      <c r="C26" s="2" t="s">
        <v>384</v>
      </c>
      <c r="D26" s="41" t="s">
        <v>785</v>
      </c>
      <c r="F26" s="82"/>
      <c r="J26" s="2" t="s">
        <v>367</v>
      </c>
      <c r="K26" s="41" t="s">
        <v>785</v>
      </c>
      <c r="L26" s="2" t="s">
        <v>293</v>
      </c>
      <c r="M26" s="41">
        <v>4.5</v>
      </c>
    </row>
    <row r="27" spans="1:13">
      <c r="A27" s="2" t="s">
        <v>82</v>
      </c>
      <c r="B27" s="41">
        <v>9.5</v>
      </c>
      <c r="C27" s="75" t="s">
        <v>359</v>
      </c>
      <c r="D27" s="76">
        <v>6</v>
      </c>
      <c r="F27" s="82"/>
      <c r="J27" s="2" t="s">
        <v>314</v>
      </c>
      <c r="K27" s="41" t="s">
        <v>785</v>
      </c>
      <c r="L27" s="2" t="s">
        <v>285</v>
      </c>
      <c r="M27" s="41">
        <v>6.5</v>
      </c>
    </row>
    <row r="28" spans="1:13">
      <c r="A28" s="2" t="s">
        <v>242</v>
      </c>
      <c r="B28" s="41" t="s">
        <v>785</v>
      </c>
      <c r="C28" s="2" t="s">
        <v>253</v>
      </c>
      <c r="D28" s="41" t="s">
        <v>785</v>
      </c>
      <c r="F28" s="82"/>
      <c r="J28" s="2" t="s">
        <v>134</v>
      </c>
      <c r="K28" s="41" t="s">
        <v>785</v>
      </c>
      <c r="L28" s="2" t="s">
        <v>109</v>
      </c>
      <c r="M28" s="41">
        <v>10</v>
      </c>
    </row>
    <row r="29" spans="1:13" ht="15" thickBot="1">
      <c r="A29" s="36" t="s">
        <v>360</v>
      </c>
      <c r="B29" s="42" t="s">
        <v>785</v>
      </c>
      <c r="C29" s="36" t="s">
        <v>80</v>
      </c>
      <c r="D29" s="42">
        <v>5.5</v>
      </c>
      <c r="F29" s="82"/>
      <c r="J29" s="36" t="s">
        <v>207</v>
      </c>
      <c r="K29" s="42" t="s">
        <v>785</v>
      </c>
      <c r="L29" s="36" t="s">
        <v>199</v>
      </c>
      <c r="M29" s="42" t="s">
        <v>785</v>
      </c>
    </row>
    <row r="32" spans="1:13" ht="15" thickBot="1"/>
    <row r="33" spans="1:13" ht="21" thickBot="1">
      <c r="A33" s="135" t="s">
        <v>13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3" ht="15" thickBot="1"/>
    <row r="35" spans="1:13" ht="15" thickBot="1">
      <c r="A35" s="61" t="str">
        <f>+TABELLONE!J44</f>
        <v>AC CONTE</v>
      </c>
      <c r="B35" s="39">
        <f>IF(B48&lt;66,0,IF(B48&lt;70,1,IF(B48&lt;74,2,IF(B48&lt;78,3,IF(B48&lt;82,4,IF(B48&lt;86,5,IF(B48&lt;90,6,IF(B48&lt;94,7,IF(B48&lt;98,8,IF(B48&lt;101,9,10))))))))))</f>
        <v>1</v>
      </c>
      <c r="C35" s="61" t="str">
        <f>+TABELLONE!K44</f>
        <v>EVRIBADI</v>
      </c>
      <c r="D35" s="39">
        <f>IF(D48&lt;66,0,IF(D48&lt;70,1,IF(D48&lt;74,2,IF(D48&lt;78,3,IF(D48&lt;82,4,IF(D48&lt;86,5,IF(D48&lt;90,6,IF(D48&lt;94,7,IF(D48&lt;98,8,IF(D48&lt;101,9,10))))))))))</f>
        <v>1</v>
      </c>
      <c r="F35" s="21"/>
      <c r="J35" s="61" t="str">
        <f>+TABELLONE!J45</f>
        <v>MARCELLONA</v>
      </c>
      <c r="K35" s="39">
        <f>IF(K48&lt;66,0,IF(K48&lt;70,1,IF(K48&lt;74,2,IF(K48&lt;78,3,IF(K48&lt;82,4,IF(K48&lt;86,5,IF(K48&lt;90,6,IF(K48&lt;94,7,IF(K48&lt;98,8,IF(K48&lt;101,9,10))))))))))</f>
        <v>3</v>
      </c>
      <c r="L35" s="61" t="str">
        <f>+TABELLONE!K45</f>
        <v>SCARSENAL</v>
      </c>
      <c r="M35" s="39">
        <f>IF(M48&lt;66,0,IF(M48&lt;70,1,IF(M48&lt;74,2,IF(M48&lt;78,3,IF(M48&lt;82,4,IF(M48&lt;86,5,IF(M48&lt;90,6,IF(M48&lt;94,7,IF(M48&lt;98,8,IF(M48&lt;101,9,10))))))))))</f>
        <v>4</v>
      </c>
    </row>
    <row r="36" spans="1:13">
      <c r="A36" s="8" t="s">
        <v>89</v>
      </c>
      <c r="B36" s="40">
        <v>6</v>
      </c>
      <c r="C36" s="8" t="s">
        <v>175</v>
      </c>
      <c r="D36" s="40">
        <v>6</v>
      </c>
      <c r="F36" s="103"/>
      <c r="J36" s="8" t="s">
        <v>287</v>
      </c>
      <c r="K36" s="40">
        <v>6</v>
      </c>
      <c r="L36" s="8" t="s">
        <v>84</v>
      </c>
      <c r="M36" s="40">
        <v>5</v>
      </c>
    </row>
    <row r="37" spans="1:13">
      <c r="A37" s="9" t="s">
        <v>123</v>
      </c>
      <c r="B37" s="41">
        <v>5.5</v>
      </c>
      <c r="C37" s="9" t="s">
        <v>147</v>
      </c>
      <c r="D37" s="41">
        <v>6.5</v>
      </c>
      <c r="F37" s="103"/>
      <c r="J37" s="9" t="s">
        <v>181</v>
      </c>
      <c r="K37" s="41">
        <v>6.5</v>
      </c>
      <c r="L37" s="9" t="s">
        <v>143</v>
      </c>
      <c r="M37" s="41">
        <v>10</v>
      </c>
    </row>
    <row r="38" spans="1:13">
      <c r="A38" s="9" t="s">
        <v>290</v>
      </c>
      <c r="B38" s="41">
        <v>5.5</v>
      </c>
      <c r="C38" s="9" t="s">
        <v>136</v>
      </c>
      <c r="D38" s="41">
        <v>6</v>
      </c>
      <c r="F38" s="103"/>
      <c r="J38" s="9" t="s">
        <v>142</v>
      </c>
      <c r="K38" s="41">
        <v>6.5</v>
      </c>
      <c r="L38" s="9" t="s">
        <v>789</v>
      </c>
      <c r="M38" s="41">
        <v>6</v>
      </c>
    </row>
    <row r="39" spans="1:13">
      <c r="A39" s="9" t="s">
        <v>301</v>
      </c>
      <c r="B39" s="41">
        <v>5.5</v>
      </c>
      <c r="C39" s="73" t="s">
        <v>309</v>
      </c>
      <c r="D39" s="74">
        <v>6.5</v>
      </c>
      <c r="F39" s="103"/>
      <c r="J39" s="9" t="s">
        <v>328</v>
      </c>
      <c r="K39" s="41">
        <v>5</v>
      </c>
      <c r="L39" s="9" t="s">
        <v>162</v>
      </c>
      <c r="M39" s="41">
        <v>6</v>
      </c>
    </row>
    <row r="40" spans="1:13">
      <c r="A40" s="9" t="s">
        <v>202</v>
      </c>
      <c r="B40" s="32">
        <v>7</v>
      </c>
      <c r="C40" s="9" t="s">
        <v>323</v>
      </c>
      <c r="D40" s="32">
        <v>6</v>
      </c>
      <c r="F40" s="103"/>
      <c r="J40" s="9" t="s">
        <v>249</v>
      </c>
      <c r="K40" s="32">
        <v>5.5</v>
      </c>
      <c r="L40" s="9" t="s">
        <v>837</v>
      </c>
      <c r="M40" s="32">
        <v>6</v>
      </c>
    </row>
    <row r="41" spans="1:13">
      <c r="A41" s="9" t="s">
        <v>258</v>
      </c>
      <c r="B41" s="41">
        <v>7</v>
      </c>
      <c r="C41" s="9" t="s">
        <v>117</v>
      </c>
      <c r="D41" s="41">
        <v>6.5</v>
      </c>
      <c r="F41" s="103"/>
      <c r="J41" s="9" t="s">
        <v>778</v>
      </c>
      <c r="K41" s="41">
        <v>9.5</v>
      </c>
      <c r="L41" s="73" t="s">
        <v>811</v>
      </c>
      <c r="M41" s="74">
        <v>15</v>
      </c>
    </row>
    <row r="42" spans="1:13">
      <c r="A42" s="73" t="s">
        <v>83</v>
      </c>
      <c r="B42" s="74">
        <v>0</v>
      </c>
      <c r="C42" s="9" t="s">
        <v>158</v>
      </c>
      <c r="D42" s="41">
        <v>6</v>
      </c>
      <c r="F42" s="103"/>
      <c r="J42" s="9" t="s">
        <v>779</v>
      </c>
      <c r="K42" s="41">
        <v>6.5</v>
      </c>
      <c r="L42" s="9" t="s">
        <v>161</v>
      </c>
      <c r="M42" s="41">
        <v>5</v>
      </c>
    </row>
    <row r="43" spans="1:13">
      <c r="A43" s="9" t="s">
        <v>280</v>
      </c>
      <c r="B43" s="41">
        <v>5.5</v>
      </c>
      <c r="C43" s="9" t="s">
        <v>103</v>
      </c>
      <c r="D43" s="41">
        <v>7</v>
      </c>
      <c r="F43" s="103"/>
      <c r="J43" s="9" t="s">
        <v>96</v>
      </c>
      <c r="K43" s="41">
        <v>5</v>
      </c>
      <c r="L43" s="9" t="s">
        <v>190</v>
      </c>
      <c r="M43" s="41">
        <v>6</v>
      </c>
    </row>
    <row r="44" spans="1:13">
      <c r="A44" s="9" t="s">
        <v>85</v>
      </c>
      <c r="B44" s="41">
        <v>8.5</v>
      </c>
      <c r="C44" s="9" t="s">
        <v>762</v>
      </c>
      <c r="D44" s="41">
        <v>6</v>
      </c>
      <c r="F44" s="103"/>
      <c r="J44" s="9" t="s">
        <v>69</v>
      </c>
      <c r="K44" s="41">
        <v>11</v>
      </c>
      <c r="L44" s="9" t="s">
        <v>276</v>
      </c>
      <c r="M44" s="41">
        <v>5.5</v>
      </c>
    </row>
    <row r="45" spans="1:13">
      <c r="A45" s="9" t="s">
        <v>87</v>
      </c>
      <c r="B45" s="41">
        <v>9</v>
      </c>
      <c r="C45" s="9" t="s">
        <v>77</v>
      </c>
      <c r="D45" s="41">
        <v>5.5</v>
      </c>
      <c r="F45" s="103"/>
      <c r="J45" s="9" t="s">
        <v>240</v>
      </c>
      <c r="K45" s="41">
        <v>8</v>
      </c>
      <c r="L45" s="9" t="s">
        <v>68</v>
      </c>
      <c r="M45" s="41">
        <v>9</v>
      </c>
    </row>
    <row r="46" spans="1:13" ht="15" thickBot="1">
      <c r="A46" s="73" t="s">
        <v>127</v>
      </c>
      <c r="B46" s="74">
        <v>6</v>
      </c>
      <c r="C46" s="10" t="s">
        <v>238</v>
      </c>
      <c r="D46" s="42">
        <v>5.5</v>
      </c>
      <c r="F46" s="103"/>
      <c r="J46" s="73" t="s">
        <v>125</v>
      </c>
      <c r="K46" s="74">
        <v>5</v>
      </c>
      <c r="L46" s="10" t="s">
        <v>388</v>
      </c>
      <c r="M46" s="42">
        <v>6</v>
      </c>
    </row>
    <row r="47" spans="1:13" ht="15" thickBot="1">
      <c r="A47" s="104" t="s">
        <v>44</v>
      </c>
      <c r="B47" s="39">
        <v>1</v>
      </c>
      <c r="C47" s="45"/>
      <c r="D47" s="39"/>
      <c r="E47" s="43"/>
      <c r="J47" s="104" t="s">
        <v>44</v>
      </c>
      <c r="K47" s="39">
        <v>1</v>
      </c>
      <c r="L47" s="45"/>
      <c r="M47" s="39"/>
    </row>
    <row r="48" spans="1:13" ht="15" thickBot="1">
      <c r="B48" s="100">
        <f>SUM(B36:B47)</f>
        <v>66.5</v>
      </c>
      <c r="D48" s="100">
        <f>SUM(D36:D47)</f>
        <v>67.5</v>
      </c>
      <c r="E48" s="43"/>
      <c r="K48" s="100">
        <f>SUM(K36:K47)</f>
        <v>75.5</v>
      </c>
      <c r="M48" s="100">
        <f>SUM(M36:M47)</f>
        <v>79.5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 t="s">
        <v>89</v>
      </c>
      <c r="B50" s="40">
        <v>6</v>
      </c>
      <c r="C50" s="1" t="s">
        <v>175</v>
      </c>
      <c r="D50" s="40">
        <v>6</v>
      </c>
      <c r="J50" s="1" t="s">
        <v>287</v>
      </c>
      <c r="K50" s="40">
        <v>6</v>
      </c>
      <c r="L50" s="1" t="s">
        <v>84</v>
      </c>
      <c r="M50" s="40">
        <v>5</v>
      </c>
    </row>
    <row r="51" spans="1:13">
      <c r="A51" s="2" t="s">
        <v>373</v>
      </c>
      <c r="B51" s="32">
        <v>6</v>
      </c>
      <c r="C51" s="2" t="s">
        <v>835</v>
      </c>
      <c r="D51" s="32" t="s">
        <v>785</v>
      </c>
      <c r="J51" s="2" t="s">
        <v>156</v>
      </c>
      <c r="K51" s="32" t="s">
        <v>785</v>
      </c>
      <c r="L51" s="2" t="s">
        <v>766</v>
      </c>
      <c r="M51" s="32">
        <v>6</v>
      </c>
    </row>
    <row r="52" spans="1:13">
      <c r="A52" s="2" t="s">
        <v>291</v>
      </c>
      <c r="B52" s="41">
        <v>5</v>
      </c>
      <c r="C52" s="75" t="s">
        <v>371</v>
      </c>
      <c r="D52" s="76">
        <v>6.5</v>
      </c>
      <c r="J52" s="2" t="s">
        <v>146</v>
      </c>
      <c r="K52" s="41">
        <v>5.5</v>
      </c>
      <c r="L52" s="2" t="s">
        <v>349</v>
      </c>
      <c r="M52" s="41" t="s">
        <v>785</v>
      </c>
    </row>
    <row r="53" spans="1:13">
      <c r="A53" s="2" t="s">
        <v>204</v>
      </c>
      <c r="B53" s="41">
        <v>6</v>
      </c>
      <c r="C53" s="2" t="s">
        <v>149</v>
      </c>
      <c r="D53" s="41" t="s">
        <v>785</v>
      </c>
      <c r="J53" s="2" t="s">
        <v>386</v>
      </c>
      <c r="K53" s="41">
        <v>6</v>
      </c>
      <c r="L53" s="2" t="s">
        <v>335</v>
      </c>
      <c r="M53" s="41" t="s">
        <v>785</v>
      </c>
    </row>
    <row r="54" spans="1:13">
      <c r="A54" s="2" t="s">
        <v>272</v>
      </c>
      <c r="B54" s="32" t="s">
        <v>785</v>
      </c>
      <c r="C54" s="2" t="s">
        <v>166</v>
      </c>
      <c r="D54" s="32">
        <v>6</v>
      </c>
      <c r="J54" s="2" t="s">
        <v>260</v>
      </c>
      <c r="K54" s="32">
        <v>3</v>
      </c>
      <c r="L54" s="2" t="s">
        <v>251</v>
      </c>
      <c r="M54" s="32" t="s">
        <v>785</v>
      </c>
    </row>
    <row r="55" spans="1:13">
      <c r="A55" s="2" t="s">
        <v>786</v>
      </c>
      <c r="B55" s="41" t="s">
        <v>785</v>
      </c>
      <c r="C55" s="2" t="s">
        <v>200</v>
      </c>
      <c r="D55" s="41" t="s">
        <v>785</v>
      </c>
      <c r="J55" s="2" t="s">
        <v>344</v>
      </c>
      <c r="K55" s="41" t="s">
        <v>785</v>
      </c>
      <c r="L55" s="75" t="s">
        <v>261</v>
      </c>
      <c r="M55" s="76">
        <v>15</v>
      </c>
    </row>
    <row r="56" spans="1:13">
      <c r="A56" s="2" t="s">
        <v>133</v>
      </c>
      <c r="B56" s="41" t="s">
        <v>785</v>
      </c>
      <c r="C56" s="2" t="s">
        <v>387</v>
      </c>
      <c r="D56" s="41" t="s">
        <v>785</v>
      </c>
      <c r="J56" s="2" t="s">
        <v>363</v>
      </c>
      <c r="K56" s="41">
        <v>6</v>
      </c>
      <c r="L56" s="2" t="s">
        <v>118</v>
      </c>
      <c r="M56" s="41" t="s">
        <v>785</v>
      </c>
    </row>
    <row r="57" spans="1:13">
      <c r="A57" s="75" t="s">
        <v>128</v>
      </c>
      <c r="B57" s="76">
        <v>6</v>
      </c>
      <c r="C57" s="2" t="s">
        <v>334</v>
      </c>
      <c r="D57" s="41">
        <v>6.5</v>
      </c>
      <c r="J57" s="2" t="s">
        <v>201</v>
      </c>
      <c r="K57" s="41" t="s">
        <v>785</v>
      </c>
      <c r="L57" s="2" t="s">
        <v>91</v>
      </c>
      <c r="M57" s="41">
        <v>6</v>
      </c>
    </row>
    <row r="58" spans="1:13">
      <c r="A58" s="2" t="s">
        <v>379</v>
      </c>
      <c r="B58" s="41">
        <v>6</v>
      </c>
      <c r="C58" s="2" t="s">
        <v>364</v>
      </c>
      <c r="D58" s="41" t="s">
        <v>785</v>
      </c>
      <c r="J58" s="75" t="s">
        <v>350</v>
      </c>
      <c r="K58" s="76">
        <v>5</v>
      </c>
      <c r="L58" s="2" t="s">
        <v>812</v>
      </c>
      <c r="M58" s="41" t="s">
        <v>785</v>
      </c>
    </row>
    <row r="59" spans="1:13" ht="15" thickBot="1">
      <c r="A59" s="36" t="s">
        <v>230</v>
      </c>
      <c r="B59" s="42" t="s">
        <v>785</v>
      </c>
      <c r="C59" s="36" t="s">
        <v>171</v>
      </c>
      <c r="D59" s="42" t="s">
        <v>785</v>
      </c>
      <c r="J59" s="36" t="s">
        <v>315</v>
      </c>
      <c r="K59" s="42">
        <v>5.5</v>
      </c>
      <c r="L59" s="36"/>
      <c r="M59" s="42"/>
    </row>
    <row r="60" spans="1:13" ht="15" thickBot="1">
      <c r="D60" s="6"/>
    </row>
    <row r="61" spans="1:13" ht="21" thickBot="1">
      <c r="A61" s="135" t="s">
        <v>56</v>
      </c>
      <c r="B61" s="136"/>
      <c r="C61" s="136"/>
      <c r="D61" s="136"/>
      <c r="E61" s="136"/>
      <c r="F61" s="136"/>
      <c r="G61" s="136"/>
      <c r="H61" s="136"/>
      <c r="I61" s="136"/>
      <c r="J61" s="136"/>
      <c r="K61" s="136"/>
      <c r="L61" s="136"/>
      <c r="M61" s="137"/>
    </row>
    <row r="62" spans="1:13" ht="15" thickBot="1"/>
    <row r="63" spans="1:13" ht="15" thickBot="1">
      <c r="A63" s="61" t="str">
        <f>+TABELLONE!J70</f>
        <v>SKIACCIAK MOSCA</v>
      </c>
      <c r="B63" s="39">
        <f>IF(B76&lt;66,0,IF(B76&lt;70,1,IF(B76&lt;74,2,IF(B76&lt;78,3,IF(B76&lt;82,4,IF(B76&lt;86,5,IF(B76&lt;90,6,IF(B76&lt;94,7,IF(B76&lt;98,8,IF(B76&lt;101,9,10))))))))))</f>
        <v>1</v>
      </c>
      <c r="C63" s="61" t="str">
        <f>+TABELLONE!K70</f>
        <v>FLYBEARD</v>
      </c>
      <c r="D63" s="39">
        <f>IF(D76&lt;66,0,IF(D76&lt;70,1,IF(D76&lt;74,2,IF(D76&lt;78,3,IF(D76&lt;82,4,IF(D76&lt;86,5,IF(D76&lt;90,6,IF(D76&lt;94,7,IF(D76&lt;98,8,IF(D76&lt;101,9,10))))))))))</f>
        <v>0</v>
      </c>
      <c r="F63" s="21"/>
      <c r="J63" s="61" t="str">
        <f>+TABELLONE!J71</f>
        <v>AC NUMBERS</v>
      </c>
      <c r="K63" s="39">
        <f>IF(K76&lt;66,0,IF(K76&lt;70,1,IF(K76&lt;74,2,IF(K76&lt;78,3,IF(K76&lt;82,4,IF(K76&lt;86,5,IF(K76&lt;90,6,IF(K76&lt;94,7,IF(K76&lt;98,8,IF(K76&lt;101,9,10))))))))))</f>
        <v>3</v>
      </c>
      <c r="L63" s="61" t="str">
        <f>+TABELLONE!K71</f>
        <v>MC TOWN</v>
      </c>
      <c r="M63" s="39">
        <f>IF(M76&lt;66,0,IF(M76&lt;70,1,IF(M76&lt;74,2,IF(M76&lt;78,3,IF(M76&lt;82,4,IF(M76&lt;86,5,IF(M76&lt;90,6,IF(M76&lt;94,7,IF(M76&lt;98,8,IF(M76&lt;101,9,10))))))))))</f>
        <v>2</v>
      </c>
    </row>
    <row r="64" spans="1:13">
      <c r="A64" s="8" t="s">
        <v>294</v>
      </c>
      <c r="B64" s="40">
        <v>5</v>
      </c>
      <c r="C64" s="8" t="s">
        <v>93</v>
      </c>
      <c r="D64" s="40">
        <v>4.5</v>
      </c>
      <c r="F64" s="103"/>
      <c r="J64" s="8" t="s">
        <v>81</v>
      </c>
      <c r="K64" s="40">
        <v>6</v>
      </c>
      <c r="L64" s="8" t="s">
        <v>141</v>
      </c>
      <c r="M64" s="40">
        <v>5</v>
      </c>
    </row>
    <row r="65" spans="1:14">
      <c r="A65" s="73" t="s">
        <v>289</v>
      </c>
      <c r="B65" s="74">
        <v>5</v>
      </c>
      <c r="C65" s="9" t="s">
        <v>122</v>
      </c>
      <c r="D65" s="41">
        <v>6</v>
      </c>
      <c r="F65" s="103"/>
      <c r="J65" s="73" t="s">
        <v>106</v>
      </c>
      <c r="K65" s="74">
        <v>6</v>
      </c>
      <c r="L65" s="9" t="s">
        <v>120</v>
      </c>
      <c r="M65" s="41">
        <v>5.5</v>
      </c>
      <c r="N65" s="20"/>
    </row>
    <row r="66" spans="1:14">
      <c r="A66" s="9" t="s">
        <v>191</v>
      </c>
      <c r="B66" s="41">
        <v>5</v>
      </c>
      <c r="C66" s="9" t="s">
        <v>345</v>
      </c>
      <c r="D66" s="41">
        <v>5</v>
      </c>
      <c r="F66" s="103"/>
      <c r="J66" s="73" t="s">
        <v>138</v>
      </c>
      <c r="K66" s="74">
        <v>11</v>
      </c>
      <c r="L66" s="9" t="s">
        <v>140</v>
      </c>
      <c r="M66" s="41">
        <v>6</v>
      </c>
      <c r="N66" s="20"/>
    </row>
    <row r="67" spans="1:14">
      <c r="A67" s="9" t="s">
        <v>759</v>
      </c>
      <c r="B67" s="41">
        <v>6</v>
      </c>
      <c r="C67" s="73" t="s">
        <v>385</v>
      </c>
      <c r="D67" s="74">
        <v>6</v>
      </c>
      <c r="F67" s="103"/>
      <c r="J67" s="9" t="s">
        <v>155</v>
      </c>
      <c r="K67" s="41">
        <v>5.5</v>
      </c>
      <c r="L67" s="73" t="s">
        <v>313</v>
      </c>
      <c r="M67" s="74">
        <v>6</v>
      </c>
      <c r="N67" s="20"/>
    </row>
    <row r="68" spans="1:14">
      <c r="A68" s="9" t="s">
        <v>101</v>
      </c>
      <c r="B68" s="32">
        <v>6</v>
      </c>
      <c r="C68" s="9" t="s">
        <v>92</v>
      </c>
      <c r="D68" s="32">
        <v>6</v>
      </c>
      <c r="F68" s="103"/>
      <c r="J68" s="73" t="s">
        <v>195</v>
      </c>
      <c r="K68" s="74">
        <v>5.5</v>
      </c>
      <c r="L68" s="9" t="s">
        <v>263</v>
      </c>
      <c r="M68" s="32">
        <v>5.5</v>
      </c>
      <c r="N68" s="20"/>
    </row>
    <row r="69" spans="1:14">
      <c r="A69" s="9" t="s">
        <v>318</v>
      </c>
      <c r="B69" s="41">
        <v>10.5</v>
      </c>
      <c r="C69" s="9" t="s">
        <v>131</v>
      </c>
      <c r="D69" s="41">
        <v>3.5</v>
      </c>
      <c r="F69" s="103"/>
      <c r="J69" s="9" t="s">
        <v>288</v>
      </c>
      <c r="K69" s="41">
        <v>7</v>
      </c>
      <c r="L69" s="9" t="s">
        <v>277</v>
      </c>
      <c r="M69" s="41">
        <v>5.5</v>
      </c>
      <c r="N69" s="20"/>
    </row>
    <row r="70" spans="1:14">
      <c r="A70" s="9" t="s">
        <v>378</v>
      </c>
      <c r="B70" s="41">
        <v>6</v>
      </c>
      <c r="C70" s="9" t="s">
        <v>362</v>
      </c>
      <c r="D70" s="41">
        <v>6</v>
      </c>
      <c r="F70" s="103"/>
      <c r="J70" s="73" t="s">
        <v>78</v>
      </c>
      <c r="K70" s="74">
        <v>0</v>
      </c>
      <c r="L70" s="73" t="s">
        <v>110</v>
      </c>
      <c r="M70" s="74">
        <v>5</v>
      </c>
      <c r="N70" s="20"/>
    </row>
    <row r="71" spans="1:14">
      <c r="A71" s="73" t="s">
        <v>303</v>
      </c>
      <c r="B71" s="74">
        <v>7</v>
      </c>
      <c r="C71" s="9" t="s">
        <v>282</v>
      </c>
      <c r="D71" s="41">
        <v>5</v>
      </c>
      <c r="F71" s="103"/>
      <c r="J71" s="9" t="s">
        <v>307</v>
      </c>
      <c r="K71" s="41">
        <v>6.5</v>
      </c>
      <c r="L71" s="9" t="s">
        <v>159</v>
      </c>
      <c r="M71" s="41">
        <v>7</v>
      </c>
      <c r="N71" s="20"/>
    </row>
    <row r="72" spans="1:14">
      <c r="A72" s="9" t="s">
        <v>760</v>
      </c>
      <c r="B72" s="41">
        <v>5.5</v>
      </c>
      <c r="C72" s="9" t="s">
        <v>165</v>
      </c>
      <c r="D72" s="41">
        <v>5.5</v>
      </c>
      <c r="F72" s="103"/>
      <c r="J72" s="9" t="s">
        <v>63</v>
      </c>
      <c r="K72" s="41">
        <v>13</v>
      </c>
      <c r="L72" s="9" t="s">
        <v>71</v>
      </c>
      <c r="M72" s="41">
        <v>5.5</v>
      </c>
      <c r="N72" s="20"/>
    </row>
    <row r="73" spans="1:14">
      <c r="A73" s="9" t="s">
        <v>244</v>
      </c>
      <c r="B73" s="41">
        <v>5</v>
      </c>
      <c r="C73" s="73" t="s">
        <v>73</v>
      </c>
      <c r="D73" s="74">
        <v>6</v>
      </c>
      <c r="F73" s="103"/>
      <c r="J73" s="9" t="s">
        <v>95</v>
      </c>
      <c r="K73" s="41">
        <v>9.5</v>
      </c>
      <c r="L73" s="9" t="s">
        <v>286</v>
      </c>
      <c r="M73" s="41">
        <v>14</v>
      </c>
      <c r="N73" s="20"/>
    </row>
    <row r="74" spans="1:14" ht="15" thickBot="1">
      <c r="A74" s="10" t="s">
        <v>184</v>
      </c>
      <c r="B74" s="42">
        <v>6</v>
      </c>
      <c r="C74" s="10" t="s">
        <v>130</v>
      </c>
      <c r="D74" s="42">
        <v>10</v>
      </c>
      <c r="F74" s="103"/>
      <c r="J74" s="10" t="s">
        <v>119</v>
      </c>
      <c r="K74" s="42">
        <v>5.5</v>
      </c>
      <c r="L74" s="10" t="s">
        <v>72</v>
      </c>
      <c r="M74" s="42">
        <v>6</v>
      </c>
      <c r="N74" s="20"/>
    </row>
    <row r="75" spans="1:14" ht="15" thickBot="1">
      <c r="A75" s="104" t="s">
        <v>44</v>
      </c>
      <c r="B75" s="39">
        <v>1</v>
      </c>
      <c r="C75" s="45"/>
      <c r="D75" s="39"/>
      <c r="E75" s="43"/>
      <c r="J75" s="104" t="s">
        <v>44</v>
      </c>
      <c r="K75" s="39">
        <v>1</v>
      </c>
      <c r="L75" s="45"/>
      <c r="M75" s="39"/>
      <c r="N75" s="20"/>
    </row>
    <row r="76" spans="1:14" ht="15" thickBot="1">
      <c r="B76" s="100">
        <f>SUM(B64:B75)</f>
        <v>68</v>
      </c>
      <c r="D76" s="100">
        <f>SUM(D64:D75)</f>
        <v>63.5</v>
      </c>
      <c r="E76" s="43"/>
      <c r="K76" s="100">
        <f>SUM(K64:K75)</f>
        <v>76.5</v>
      </c>
      <c r="M76" s="100">
        <f>SUM(M64:M75)</f>
        <v>71</v>
      </c>
      <c r="N76" s="20"/>
    </row>
    <row r="77" spans="1:14" ht="15" thickBot="1">
      <c r="A77" s="34" t="s">
        <v>14</v>
      </c>
      <c r="C77" s="34" t="s">
        <v>14</v>
      </c>
      <c r="J77" s="34" t="s">
        <v>14</v>
      </c>
      <c r="L77" s="34" t="s">
        <v>14</v>
      </c>
      <c r="N77" s="20"/>
    </row>
    <row r="78" spans="1:14">
      <c r="A78" s="1" t="s">
        <v>294</v>
      </c>
      <c r="B78" s="40">
        <v>5</v>
      </c>
      <c r="C78" s="1" t="s">
        <v>93</v>
      </c>
      <c r="D78" s="40">
        <v>4.5</v>
      </c>
      <c r="F78" s="103"/>
      <c r="J78" s="1" t="s">
        <v>81</v>
      </c>
      <c r="K78" s="40">
        <v>6</v>
      </c>
      <c r="L78" s="1" t="s">
        <v>141</v>
      </c>
      <c r="M78" s="40">
        <v>5</v>
      </c>
      <c r="N78" s="20"/>
    </row>
    <row r="79" spans="1:14">
      <c r="A79" s="2" t="s">
        <v>341</v>
      </c>
      <c r="B79" s="32" t="s">
        <v>785</v>
      </c>
      <c r="C79" s="75" t="s">
        <v>333</v>
      </c>
      <c r="D79" s="76">
        <v>6</v>
      </c>
      <c r="F79" s="103"/>
      <c r="J79" s="75" t="s">
        <v>794</v>
      </c>
      <c r="K79" s="76">
        <v>6</v>
      </c>
      <c r="L79" s="2" t="s">
        <v>783</v>
      </c>
      <c r="M79" s="32" t="s">
        <v>785</v>
      </c>
      <c r="N79" s="20"/>
    </row>
    <row r="80" spans="1:14">
      <c r="A80" s="75" t="s">
        <v>170</v>
      </c>
      <c r="B80" s="76">
        <v>5</v>
      </c>
      <c r="C80" s="2" t="s">
        <v>372</v>
      </c>
      <c r="D80" s="41" t="s">
        <v>785</v>
      </c>
      <c r="F80" s="103"/>
      <c r="J80" s="75" t="s">
        <v>353</v>
      </c>
      <c r="K80" s="76">
        <v>11</v>
      </c>
      <c r="L80" s="75" t="s">
        <v>168</v>
      </c>
      <c r="M80" s="76">
        <v>6</v>
      </c>
      <c r="N80" s="20"/>
    </row>
    <row r="81" spans="1:17">
      <c r="A81" s="2" t="s">
        <v>342</v>
      </c>
      <c r="B81" s="41" t="s">
        <v>785</v>
      </c>
      <c r="C81" s="2" t="s">
        <v>185</v>
      </c>
      <c r="D81" s="41" t="s">
        <v>785</v>
      </c>
      <c r="F81" s="103"/>
      <c r="J81" s="2" t="s">
        <v>154</v>
      </c>
      <c r="K81" s="41" t="s">
        <v>785</v>
      </c>
      <c r="L81" s="2" t="s">
        <v>366</v>
      </c>
      <c r="M81" s="41">
        <v>5.5</v>
      </c>
      <c r="N81" s="20"/>
    </row>
    <row r="82" spans="1:17">
      <c r="A82" s="75" t="s">
        <v>256</v>
      </c>
      <c r="B82" s="76">
        <v>7</v>
      </c>
      <c r="C82" s="75" t="s">
        <v>299</v>
      </c>
      <c r="D82" s="76">
        <v>6</v>
      </c>
      <c r="F82" s="103"/>
      <c r="J82" s="2" t="s">
        <v>102</v>
      </c>
      <c r="K82" s="32" t="s">
        <v>785</v>
      </c>
      <c r="L82" s="75" t="s">
        <v>135</v>
      </c>
      <c r="M82" s="76">
        <v>5</v>
      </c>
      <c r="N82" s="20"/>
      <c r="Q82" s="6"/>
    </row>
    <row r="83" spans="1:17">
      <c r="A83" s="2" t="s">
        <v>306</v>
      </c>
      <c r="B83" s="41">
        <v>5.5</v>
      </c>
      <c r="C83" s="2" t="s">
        <v>273</v>
      </c>
      <c r="D83" s="41">
        <v>5.5</v>
      </c>
      <c r="F83" s="103"/>
      <c r="J83" s="2" t="s">
        <v>810</v>
      </c>
      <c r="K83" s="41" t="s">
        <v>785</v>
      </c>
      <c r="L83" s="2" t="s">
        <v>113</v>
      </c>
      <c r="M83" s="41">
        <v>4</v>
      </c>
      <c r="N83" s="20"/>
      <c r="Q83" s="6"/>
    </row>
    <row r="84" spans="1:17">
      <c r="A84" s="2" t="s">
        <v>321</v>
      </c>
      <c r="B84" s="41">
        <v>6.5</v>
      </c>
      <c r="C84" s="2"/>
      <c r="D84" s="41"/>
      <c r="F84" s="103"/>
      <c r="J84" s="75" t="s">
        <v>831</v>
      </c>
      <c r="K84" s="76">
        <v>5.5</v>
      </c>
      <c r="L84" s="2" t="s">
        <v>369</v>
      </c>
      <c r="M84" s="41">
        <v>4.5</v>
      </c>
      <c r="N84" s="20"/>
      <c r="Q84" s="6"/>
    </row>
    <row r="85" spans="1:17">
      <c r="A85" s="2" t="s">
        <v>354</v>
      </c>
      <c r="B85" s="41" t="s">
        <v>785</v>
      </c>
      <c r="C85" s="2" t="s">
        <v>70</v>
      </c>
      <c r="D85" s="41">
        <v>9.5</v>
      </c>
      <c r="F85" s="103"/>
      <c r="J85" s="2" t="s">
        <v>834</v>
      </c>
      <c r="K85" s="41">
        <v>5.5</v>
      </c>
      <c r="L85" s="2" t="s">
        <v>75</v>
      </c>
      <c r="M85" s="41" t="s">
        <v>785</v>
      </c>
      <c r="N85" s="20"/>
      <c r="Q85" s="6"/>
    </row>
    <row r="86" spans="1:17">
      <c r="A86" s="2" t="s">
        <v>270</v>
      </c>
      <c r="B86" s="41" t="s">
        <v>785</v>
      </c>
      <c r="C86" s="2" t="s">
        <v>777</v>
      </c>
      <c r="D86" s="41" t="s">
        <v>785</v>
      </c>
      <c r="F86" s="103"/>
      <c r="J86" s="2" t="s">
        <v>198</v>
      </c>
      <c r="K86" s="41" t="s">
        <v>785</v>
      </c>
      <c r="L86" s="2" t="s">
        <v>325</v>
      </c>
      <c r="M86" s="41" t="s">
        <v>785</v>
      </c>
      <c r="N86" s="20"/>
      <c r="Q86" s="6"/>
    </row>
    <row r="87" spans="1:17" ht="15" thickBot="1">
      <c r="A87" s="36" t="s">
        <v>330</v>
      </c>
      <c r="B87" s="42">
        <v>10</v>
      </c>
      <c r="C87" s="36" t="s">
        <v>183</v>
      </c>
      <c r="D87" s="42" t="s">
        <v>785</v>
      </c>
      <c r="F87" s="103"/>
      <c r="J87" s="36" t="s">
        <v>193</v>
      </c>
      <c r="K87" s="42" t="s">
        <v>785</v>
      </c>
      <c r="L87" s="36" t="s">
        <v>157</v>
      </c>
      <c r="M87" s="42">
        <v>9.5</v>
      </c>
      <c r="N87" s="20"/>
      <c r="Q87" s="6"/>
    </row>
    <row r="88" spans="1:17">
      <c r="N88" s="20"/>
      <c r="Q88" s="6"/>
    </row>
    <row r="89" spans="1:17">
      <c r="N89" s="20"/>
      <c r="Q89" s="6"/>
    </row>
    <row r="90" spans="1:17">
      <c r="E90" s="102"/>
    </row>
    <row r="91" spans="1:17">
      <c r="E91" s="102"/>
    </row>
    <row r="92" spans="1:17">
      <c r="E92" s="102"/>
    </row>
    <row r="93" spans="1:17">
      <c r="E93" s="102"/>
    </row>
    <row r="94" spans="1:17">
      <c r="E94" s="102"/>
    </row>
    <row r="95" spans="1:17">
      <c r="E95" s="102"/>
    </row>
    <row r="96" spans="1:17">
      <c r="E96" s="102"/>
    </row>
    <row r="97" spans="5:5">
      <c r="E97" s="102"/>
    </row>
    <row r="98" spans="5:5">
      <c r="E98" s="102"/>
    </row>
    <row r="99" spans="5:5">
      <c r="E99" s="102"/>
    </row>
    <row r="100" spans="5:5">
      <c r="E100" s="102"/>
    </row>
    <row r="105" spans="5:5">
      <c r="E105" s="102"/>
    </row>
    <row r="107" spans="5:5">
      <c r="E107" s="102"/>
    </row>
    <row r="108" spans="5:5">
      <c r="E108" s="102"/>
    </row>
    <row r="109" spans="5:5">
      <c r="E109" s="102"/>
    </row>
    <row r="110" spans="5:5">
      <c r="E110" s="102"/>
    </row>
    <row r="111" spans="5:5">
      <c r="E111" s="102"/>
    </row>
    <row r="112" spans="5:5">
      <c r="E112" s="102"/>
    </row>
    <row r="113" spans="5:5">
      <c r="E113" s="102"/>
    </row>
    <row r="114" spans="5:5">
      <c r="E114" s="102"/>
    </row>
    <row r="115" spans="5:5">
      <c r="E115" s="102"/>
    </row>
    <row r="116" spans="5:5">
      <c r="E116" s="102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hyperlinks>
    <hyperlink ref="B1" r:id="rId1"/>
  </hyperlink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0"/>
  <sheetViews>
    <sheetView tabSelected="1" topLeftCell="A27" workbookViewId="0">
      <selection activeCell="K16" sqref="K16"/>
    </sheetView>
  </sheetViews>
  <sheetFormatPr baseColWidth="10" defaultColWidth="8.83203125" defaultRowHeight="14" x14ac:dyDescent="0"/>
  <cols>
    <col min="1" max="1" width="28.33203125" bestFit="1" customWidth="1"/>
    <col min="2" max="2" width="8.5" customWidth="1"/>
    <col min="3" max="3" width="24.83203125" bestFit="1" customWidth="1"/>
    <col min="4" max="4" width="8.83203125" customWidth="1"/>
    <col min="10" max="10" width="31.5" bestFit="1" customWidth="1"/>
    <col min="12" max="12" width="27.5" bestFit="1" customWidth="1"/>
    <col min="13" max="13" width="8.5" customWidth="1"/>
  </cols>
  <sheetData>
    <row r="1" spans="1:13" ht="23">
      <c r="A1" s="12" t="s">
        <v>174</v>
      </c>
    </row>
    <row r="2" spans="1:13" ht="15" thickBot="1"/>
    <row r="3" spans="1:13" ht="21" thickBot="1">
      <c r="A3" s="135" t="s">
        <v>5</v>
      </c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7"/>
    </row>
    <row r="4" spans="1:13" ht="15" thickBot="1"/>
    <row r="5" spans="1:13" ht="15" thickBot="1">
      <c r="A5" s="61" t="str">
        <f>+TABELLONE!J22</f>
        <v>BRIGATA GURREN</v>
      </c>
      <c r="B5" s="39">
        <f>IF(B18&lt;66,0,IF(B18&lt;70,1,IF(B18&lt;74,2,IF(B18&lt;78,3,IF(B18&lt;82,4,IF(B18&lt;86,5,IF(B18&lt;90,6,IF(B18&lt;94,7,IF(B18&lt;98,8,IF(B18&lt;101,9,10))))))))))</f>
        <v>0</v>
      </c>
      <c r="C5" s="61" t="str">
        <f>+TABELLONE!K22</f>
        <v>CS RIPOSA</v>
      </c>
      <c r="D5" s="39">
        <f>IF(D18&lt;66,0,IF(D18&lt;70,1,IF(D18&lt;74,2,IF(D18&lt;78,3,IF(D18&lt;82,4,IF(D18&lt;86,5,IF(D18&lt;90,6,IF(D18&lt;94,7,IF(D18&lt;98,8,IF(D18&lt;101,9,10))))))))))</f>
        <v>1</v>
      </c>
      <c r="E5" s="21"/>
      <c r="J5" s="61" t="str">
        <f>+TABELLONE!J23</f>
        <v>INTERFOGAT</v>
      </c>
      <c r="K5" s="39">
        <f>IF(K18&lt;66,0,IF(K18&lt;70,1,IF(K18&lt;74,2,IF(K18&lt;78,3,IF(K18&lt;82,4,IF(K18&lt;86,5,IF(K18&lt;90,6,IF(K18&lt;94,7,IF(K18&lt;98,8,IF(K18&lt;101,9,10))))))))))</f>
        <v>4</v>
      </c>
      <c r="L5" s="61" t="str">
        <f>+TABELLONE!K23</f>
        <v>AC DENTI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>
      <c r="A6" s="8" t="s">
        <v>48</v>
      </c>
      <c r="B6" s="40">
        <v>6.5</v>
      </c>
      <c r="C6" s="8" t="s">
        <v>295</v>
      </c>
      <c r="D6" s="40">
        <v>7</v>
      </c>
      <c r="E6" s="21"/>
      <c r="F6" s="73"/>
      <c r="G6" s="74"/>
      <c r="J6" s="8" t="s">
        <v>67</v>
      </c>
      <c r="K6" s="40">
        <v>4</v>
      </c>
      <c r="L6" s="8" t="s">
        <v>145</v>
      </c>
      <c r="M6" s="40">
        <v>6</v>
      </c>
    </row>
    <row r="7" spans="1:13">
      <c r="A7" s="9" t="s">
        <v>324</v>
      </c>
      <c r="B7" s="41">
        <v>4.5</v>
      </c>
      <c r="C7" s="9" t="s">
        <v>300</v>
      </c>
      <c r="D7" s="41">
        <v>6</v>
      </c>
      <c r="E7" s="21"/>
      <c r="F7" s="75"/>
      <c r="G7" s="76"/>
      <c r="J7" s="9" t="s">
        <v>292</v>
      </c>
      <c r="K7" s="41">
        <v>5.5</v>
      </c>
      <c r="L7" s="9" t="s">
        <v>188</v>
      </c>
      <c r="M7" s="111">
        <v>6</v>
      </c>
    </row>
    <row r="8" spans="1:13">
      <c r="A8" s="73" t="s">
        <v>296</v>
      </c>
      <c r="B8" s="74">
        <v>6</v>
      </c>
      <c r="C8" s="9" t="s">
        <v>169</v>
      </c>
      <c r="D8" s="41">
        <v>6</v>
      </c>
      <c r="E8" s="21"/>
      <c r="J8" s="9" t="s">
        <v>305</v>
      </c>
      <c r="K8" s="41">
        <v>8</v>
      </c>
      <c r="L8" s="9" t="s">
        <v>148</v>
      </c>
      <c r="M8" s="111">
        <v>8</v>
      </c>
    </row>
    <row r="9" spans="1:13">
      <c r="A9" s="73" t="s">
        <v>150</v>
      </c>
      <c r="B9" s="74">
        <v>0</v>
      </c>
      <c r="C9" s="9" t="s">
        <v>781</v>
      </c>
      <c r="D9" s="41">
        <v>7</v>
      </c>
      <c r="E9" s="21"/>
      <c r="F9" s="110" t="s">
        <v>197</v>
      </c>
      <c r="J9" s="9" t="s">
        <v>320</v>
      </c>
      <c r="K9" s="41">
        <v>6</v>
      </c>
      <c r="L9" s="9" t="s">
        <v>144</v>
      </c>
      <c r="M9" s="111">
        <v>6.5</v>
      </c>
    </row>
    <row r="10" spans="1:13">
      <c r="A10" s="9" t="s">
        <v>773</v>
      </c>
      <c r="B10" s="32">
        <v>4.5</v>
      </c>
      <c r="C10" s="9" t="s">
        <v>796</v>
      </c>
      <c r="D10" s="32">
        <v>7</v>
      </c>
      <c r="F10" s="82" t="s">
        <v>858</v>
      </c>
      <c r="J10" s="9" t="s">
        <v>293</v>
      </c>
      <c r="K10" s="32">
        <v>6</v>
      </c>
      <c r="L10" s="9" t="s">
        <v>343</v>
      </c>
      <c r="M10" s="112">
        <v>5.5</v>
      </c>
    </row>
    <row r="11" spans="1:13">
      <c r="A11" s="9" t="s">
        <v>112</v>
      </c>
      <c r="B11" s="41">
        <v>7</v>
      </c>
      <c r="C11" s="9" t="s">
        <v>108</v>
      </c>
      <c r="D11" s="41">
        <v>7</v>
      </c>
      <c r="F11" s="82" t="s">
        <v>859</v>
      </c>
      <c r="J11" s="9" t="s">
        <v>94</v>
      </c>
      <c r="K11" s="41">
        <v>5.5</v>
      </c>
      <c r="L11" s="73" t="s">
        <v>248</v>
      </c>
      <c r="M11" s="74">
        <v>7</v>
      </c>
    </row>
    <row r="12" spans="1:13">
      <c r="A12" s="9" t="s">
        <v>208</v>
      </c>
      <c r="B12" s="41">
        <v>6</v>
      </c>
      <c r="C12" s="9" t="s">
        <v>271</v>
      </c>
      <c r="D12" s="41">
        <v>5</v>
      </c>
      <c r="F12" s="82" t="s">
        <v>860</v>
      </c>
      <c r="J12" s="9" t="s">
        <v>74</v>
      </c>
      <c r="K12" s="41">
        <v>7</v>
      </c>
      <c r="L12" s="9" t="s">
        <v>90</v>
      </c>
      <c r="M12" s="111">
        <v>6</v>
      </c>
    </row>
    <row r="13" spans="1:13">
      <c r="A13" s="9" t="s">
        <v>152</v>
      </c>
      <c r="B13" s="41">
        <v>6</v>
      </c>
      <c r="C13" s="9" t="s">
        <v>267</v>
      </c>
      <c r="D13" s="41">
        <v>5.5</v>
      </c>
      <c r="F13" s="82" t="s">
        <v>849</v>
      </c>
      <c r="J13" s="73" t="s">
        <v>151</v>
      </c>
      <c r="K13" s="74">
        <v>8</v>
      </c>
      <c r="L13" s="9" t="s">
        <v>281</v>
      </c>
      <c r="M13" s="111">
        <v>5</v>
      </c>
    </row>
    <row r="14" spans="1:13">
      <c r="A14" s="9" t="s">
        <v>278</v>
      </c>
      <c r="B14" s="41">
        <v>6</v>
      </c>
      <c r="C14" s="73" t="s">
        <v>64</v>
      </c>
      <c r="D14" s="74">
        <v>6</v>
      </c>
      <c r="F14" s="82" t="s">
        <v>855</v>
      </c>
      <c r="J14" s="9" t="s">
        <v>62</v>
      </c>
      <c r="K14" s="41">
        <v>7</v>
      </c>
      <c r="L14" s="73" t="s">
        <v>66</v>
      </c>
      <c r="M14" s="74">
        <v>0</v>
      </c>
    </row>
    <row r="15" spans="1:13">
      <c r="A15" s="9" t="s">
        <v>339</v>
      </c>
      <c r="B15" s="41">
        <v>5</v>
      </c>
      <c r="C15" s="9" t="s">
        <v>80</v>
      </c>
      <c r="D15" s="41">
        <v>5</v>
      </c>
      <c r="F15" s="82" t="s">
        <v>852</v>
      </c>
      <c r="J15" s="9" t="s">
        <v>246</v>
      </c>
      <c r="K15" s="41">
        <v>15</v>
      </c>
      <c r="L15" s="73" t="s">
        <v>104</v>
      </c>
      <c r="M15" s="74">
        <v>0</v>
      </c>
    </row>
    <row r="16" spans="1:13" ht="15" thickBot="1">
      <c r="A16" s="10" t="s">
        <v>235</v>
      </c>
      <c r="B16" s="42">
        <v>11</v>
      </c>
      <c r="C16" s="10" t="s">
        <v>253</v>
      </c>
      <c r="D16" s="42">
        <v>7</v>
      </c>
      <c r="F16" s="82" t="s">
        <v>861</v>
      </c>
      <c r="J16" s="10" t="s">
        <v>109</v>
      </c>
      <c r="K16" s="42">
        <v>5</v>
      </c>
      <c r="L16" s="10" t="s">
        <v>82</v>
      </c>
      <c r="M16" s="42">
        <v>3.5</v>
      </c>
    </row>
    <row r="17" spans="1:13" ht="15" thickBot="1">
      <c r="A17" s="104" t="s">
        <v>44</v>
      </c>
      <c r="B17" s="39">
        <v>1</v>
      </c>
      <c r="C17" s="45"/>
      <c r="D17" s="39"/>
      <c r="F17" s="82" t="s">
        <v>862</v>
      </c>
      <c r="J17" s="104" t="s">
        <v>44</v>
      </c>
      <c r="K17" s="39">
        <v>1</v>
      </c>
      <c r="L17" s="45"/>
      <c r="M17" s="39"/>
    </row>
    <row r="18" spans="1:13" ht="15" thickBot="1">
      <c r="B18" s="100">
        <f>SUM(B6:B17)</f>
        <v>63.5</v>
      </c>
      <c r="D18" s="100">
        <f>SUM(D6:D17)</f>
        <v>68.5</v>
      </c>
      <c r="F18" s="82" t="s">
        <v>854</v>
      </c>
      <c r="K18" s="100">
        <f>SUM(K6:K17)</f>
        <v>78</v>
      </c>
      <c r="M18" s="100">
        <f>SUM(M6:M17)</f>
        <v>53.5</v>
      </c>
    </row>
    <row r="19" spans="1:13" ht="15" thickBot="1">
      <c r="A19" s="34" t="s">
        <v>14</v>
      </c>
      <c r="C19" s="34" t="s">
        <v>14</v>
      </c>
      <c r="F19" s="82" t="s">
        <v>863</v>
      </c>
      <c r="J19" s="34" t="s">
        <v>14</v>
      </c>
      <c r="L19" s="34" t="s">
        <v>14</v>
      </c>
    </row>
    <row r="20" spans="1:13">
      <c r="A20" s="1" t="s">
        <v>48</v>
      </c>
      <c r="B20" s="40">
        <v>6.5</v>
      </c>
      <c r="C20" s="1" t="s">
        <v>295</v>
      </c>
      <c r="D20" s="40">
        <v>6</v>
      </c>
      <c r="F20" s="82" t="s">
        <v>864</v>
      </c>
      <c r="J20" s="1" t="s">
        <v>67</v>
      </c>
      <c r="K20" s="40">
        <v>4</v>
      </c>
      <c r="L20" s="1" t="s">
        <v>145</v>
      </c>
      <c r="M20" s="40">
        <v>6</v>
      </c>
    </row>
    <row r="21" spans="1:13">
      <c r="A21" s="75" t="s">
        <v>262</v>
      </c>
      <c r="B21" s="76">
        <v>6</v>
      </c>
      <c r="C21" s="2" t="s">
        <v>172</v>
      </c>
      <c r="D21" s="32">
        <v>5.5</v>
      </c>
      <c r="F21" s="82" t="s">
        <v>803</v>
      </c>
      <c r="J21" s="2" t="s">
        <v>160</v>
      </c>
      <c r="K21" s="32">
        <v>6</v>
      </c>
      <c r="L21" s="2" t="s">
        <v>351</v>
      </c>
      <c r="M21" s="32" t="s">
        <v>785</v>
      </c>
    </row>
    <row r="22" spans="1:13">
      <c r="A22" s="2" t="s">
        <v>771</v>
      </c>
      <c r="B22" s="41" t="s">
        <v>785</v>
      </c>
      <c r="C22" s="2" t="s">
        <v>352</v>
      </c>
      <c r="D22" s="41">
        <v>4.5</v>
      </c>
      <c r="F22" s="82" t="s">
        <v>865</v>
      </c>
      <c r="J22" s="2" t="s">
        <v>331</v>
      </c>
      <c r="K22" s="41" t="s">
        <v>785</v>
      </c>
      <c r="L22" s="2" t="s">
        <v>374</v>
      </c>
      <c r="M22" s="41">
        <v>6.5</v>
      </c>
    </row>
    <row r="23" spans="1:13">
      <c r="A23" s="2" t="s">
        <v>164</v>
      </c>
      <c r="B23" s="41" t="s">
        <v>785</v>
      </c>
      <c r="C23" s="2" t="s">
        <v>375</v>
      </c>
      <c r="D23" s="41">
        <v>3</v>
      </c>
      <c r="F23" s="82" t="s">
        <v>866</v>
      </c>
      <c r="J23" s="2" t="s">
        <v>380</v>
      </c>
      <c r="K23" s="41" t="s">
        <v>785</v>
      </c>
      <c r="L23" s="2" t="s">
        <v>107</v>
      </c>
      <c r="M23" s="41" t="s">
        <v>785</v>
      </c>
    </row>
    <row r="24" spans="1:13">
      <c r="A24" s="2" t="s">
        <v>86</v>
      </c>
      <c r="B24" s="32" t="s">
        <v>785</v>
      </c>
      <c r="C24" s="2" t="s">
        <v>384</v>
      </c>
      <c r="D24" s="32">
        <v>7</v>
      </c>
      <c r="F24" s="82" t="s">
        <v>867</v>
      </c>
      <c r="J24" s="2" t="s">
        <v>304</v>
      </c>
      <c r="K24" s="32" t="s">
        <v>785</v>
      </c>
      <c r="L24" s="2" t="s">
        <v>186</v>
      </c>
      <c r="M24" s="32" t="s">
        <v>785</v>
      </c>
    </row>
    <row r="25" spans="1:13">
      <c r="A25" s="2" t="s">
        <v>368</v>
      </c>
      <c r="B25" s="41" t="s">
        <v>785</v>
      </c>
      <c r="C25" s="2" t="s">
        <v>47</v>
      </c>
      <c r="D25" s="41">
        <v>5.5</v>
      </c>
      <c r="F25" s="82" t="s">
        <v>868</v>
      </c>
      <c r="J25" s="75" t="s">
        <v>194</v>
      </c>
      <c r="K25" s="76">
        <v>8</v>
      </c>
      <c r="L25" s="2" t="s">
        <v>310</v>
      </c>
      <c r="M25" s="41" t="s">
        <v>785</v>
      </c>
    </row>
    <row r="26" spans="1:13">
      <c r="A26" s="2" t="s">
        <v>367</v>
      </c>
      <c r="B26" s="41" t="s">
        <v>785</v>
      </c>
      <c r="C26" s="2" t="s">
        <v>329</v>
      </c>
      <c r="D26" s="41">
        <v>5</v>
      </c>
      <c r="F26" s="82" t="s">
        <v>869</v>
      </c>
      <c r="J26" s="2" t="s">
        <v>357</v>
      </c>
      <c r="K26" s="41" t="s">
        <v>785</v>
      </c>
      <c r="L26" s="75" t="s">
        <v>115</v>
      </c>
      <c r="M26" s="76">
        <v>7</v>
      </c>
    </row>
    <row r="27" spans="1:13">
      <c r="A27" s="2" t="s">
        <v>134</v>
      </c>
      <c r="B27" s="41">
        <v>6.5</v>
      </c>
      <c r="C27" s="2" t="s">
        <v>88</v>
      </c>
      <c r="D27" s="41" t="s">
        <v>785</v>
      </c>
      <c r="F27" s="82" t="s">
        <v>870</v>
      </c>
      <c r="J27" s="2" t="s">
        <v>199</v>
      </c>
      <c r="K27" s="41" t="s">
        <v>785</v>
      </c>
      <c r="L27" s="2" t="s">
        <v>132</v>
      </c>
      <c r="M27" s="41" t="s">
        <v>785</v>
      </c>
    </row>
    <row r="28" spans="1:13">
      <c r="A28" s="2" t="s">
        <v>314</v>
      </c>
      <c r="B28" s="41">
        <v>5</v>
      </c>
      <c r="C28" s="75" t="s">
        <v>284</v>
      </c>
      <c r="D28" s="76">
        <v>6</v>
      </c>
      <c r="J28" s="2" t="s">
        <v>355</v>
      </c>
      <c r="K28" s="41" t="s">
        <v>785</v>
      </c>
      <c r="L28" s="2" t="s">
        <v>242</v>
      </c>
      <c r="M28" s="41" t="s">
        <v>785</v>
      </c>
    </row>
    <row r="29" spans="1:13" ht="16" thickBot="1">
      <c r="A29" s="36" t="s">
        <v>207</v>
      </c>
      <c r="B29" s="42">
        <v>9.5</v>
      </c>
      <c r="C29" s="36" t="s">
        <v>359</v>
      </c>
      <c r="D29" s="42">
        <v>5.5</v>
      </c>
      <c r="F29" s="108"/>
      <c r="J29" s="36" t="s">
        <v>285</v>
      </c>
      <c r="K29" s="42">
        <v>5.5</v>
      </c>
      <c r="L29" s="36" t="s">
        <v>360</v>
      </c>
      <c r="M29" s="42" t="s">
        <v>785</v>
      </c>
    </row>
    <row r="30" spans="1:13" ht="15">
      <c r="F30" s="108"/>
    </row>
    <row r="31" spans="1:13" ht="15">
      <c r="F31" s="108"/>
    </row>
    <row r="32" spans="1:13" ht="15" thickBot="1"/>
    <row r="33" spans="1:13" ht="21" thickBot="1">
      <c r="A33" s="135" t="s">
        <v>13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3" ht="15" thickBot="1"/>
    <row r="35" spans="1:13" ht="15" thickBot="1">
      <c r="A35" s="61" t="str">
        <f>+TABELLONE!J48</f>
        <v>MARCELLONA</v>
      </c>
      <c r="B35" s="39">
        <f>IF(B48&lt;66,0,IF(B48&lt;70,1,IF(B48&lt;74,2,IF(B48&lt;78,3,IF(B48&lt;82,4,IF(B48&lt;86,5,IF(B48&lt;90,6,IF(B48&lt;94,7,IF(B48&lt;98,8,IF(B48&lt;101,9,10))))))))))</f>
        <v>0</v>
      </c>
      <c r="C35" s="61" t="str">
        <f>+TABELLONE!K48</f>
        <v>EVRIBADI</v>
      </c>
      <c r="D35" s="39">
        <f>IF(D48&lt;66,0,IF(D48&lt;70,1,IF(D48&lt;74,2,IF(D48&lt;78,3,IF(D48&lt;82,4,IF(D48&lt;86,5,IF(D48&lt;90,6,IF(D48&lt;94,7,IF(D48&lt;98,8,IF(D48&lt;101,9,10))))))))))</f>
        <v>0</v>
      </c>
      <c r="F35" s="21"/>
      <c r="J35" s="61" t="str">
        <f>+TABELLONE!J49</f>
        <v>SCARSENAL</v>
      </c>
      <c r="K35" s="39">
        <f>IF(K48&lt;66,0,IF(K48&lt;70,1,IF(K48&lt;74,2,IF(K48&lt;78,3,IF(K48&lt;82,4,IF(K48&lt;86,5,IF(K48&lt;90,6,IF(K48&lt;94,7,IF(K48&lt;98,8,IF(K48&lt;101,9,10))))))))))</f>
        <v>0</v>
      </c>
      <c r="L35" s="61" t="str">
        <f>+TABELLONE!K49</f>
        <v>AC CONTE</v>
      </c>
      <c r="M35" s="39">
        <f>IF(M48&lt;66,0,IF(M48&lt;70,1,IF(M48&lt;74,2,IF(M48&lt;78,3,IF(M48&lt;82,4,IF(M48&lt;86,5,IF(M48&lt;90,6,IF(M48&lt;94,7,IF(M48&lt;98,8,IF(M48&lt;101,9,10))))))))))</f>
        <v>3</v>
      </c>
    </row>
    <row r="36" spans="1:13" ht="15">
      <c r="A36" s="8" t="s">
        <v>287</v>
      </c>
      <c r="B36" s="40">
        <v>5</v>
      </c>
      <c r="C36" s="8" t="s">
        <v>175</v>
      </c>
      <c r="D36" s="40">
        <v>5.5</v>
      </c>
      <c r="G36" s="108"/>
      <c r="J36" s="8" t="s">
        <v>84</v>
      </c>
      <c r="K36" s="40">
        <v>4.5</v>
      </c>
      <c r="L36" s="8" t="s">
        <v>89</v>
      </c>
      <c r="M36" s="40">
        <v>6</v>
      </c>
    </row>
    <row r="37" spans="1:13" ht="15">
      <c r="A37" s="9" t="s">
        <v>181</v>
      </c>
      <c r="B37" s="41">
        <v>5.5</v>
      </c>
      <c r="C37" s="9" t="s">
        <v>857</v>
      </c>
      <c r="D37" s="41">
        <v>5.5</v>
      </c>
      <c r="G37" s="108"/>
      <c r="J37" s="73" t="s">
        <v>143</v>
      </c>
      <c r="K37" s="74">
        <v>5.5</v>
      </c>
      <c r="L37" s="73" t="s">
        <v>290</v>
      </c>
      <c r="M37" s="74">
        <v>6</v>
      </c>
    </row>
    <row r="38" spans="1:13" ht="15">
      <c r="A38" s="9" t="s">
        <v>298</v>
      </c>
      <c r="B38" s="41">
        <v>5.5</v>
      </c>
      <c r="C38" s="73" t="s">
        <v>323</v>
      </c>
      <c r="D38" s="74">
        <v>0</v>
      </c>
      <c r="F38" s="21"/>
      <c r="G38" s="108"/>
      <c r="J38" s="9" t="s">
        <v>789</v>
      </c>
      <c r="K38" s="41">
        <v>6.5</v>
      </c>
      <c r="L38" s="73" t="s">
        <v>301</v>
      </c>
      <c r="M38" s="74">
        <v>5</v>
      </c>
    </row>
    <row r="39" spans="1:13" ht="15">
      <c r="A39" s="9" t="s">
        <v>328</v>
      </c>
      <c r="B39" s="41">
        <v>7.5</v>
      </c>
      <c r="C39" s="73" t="s">
        <v>326</v>
      </c>
      <c r="D39" s="74">
        <v>0</v>
      </c>
      <c r="F39" s="21"/>
      <c r="G39" s="108"/>
      <c r="J39" s="9" t="s">
        <v>162</v>
      </c>
      <c r="K39" s="41">
        <v>6</v>
      </c>
      <c r="L39" s="73" t="s">
        <v>153</v>
      </c>
      <c r="M39" s="74">
        <v>0</v>
      </c>
    </row>
    <row r="40" spans="1:13" ht="15">
      <c r="A40" s="73" t="s">
        <v>156</v>
      </c>
      <c r="B40" s="74">
        <v>5</v>
      </c>
      <c r="C40" s="73" t="s">
        <v>309</v>
      </c>
      <c r="D40" s="74">
        <v>0</v>
      </c>
      <c r="G40" s="108"/>
      <c r="J40" s="9" t="s">
        <v>767</v>
      </c>
      <c r="K40" s="32">
        <v>5.5</v>
      </c>
      <c r="L40" s="9" t="s">
        <v>83</v>
      </c>
      <c r="M40" s="32">
        <v>6.5</v>
      </c>
    </row>
    <row r="41" spans="1:13" ht="15">
      <c r="A41" s="73" t="s">
        <v>779</v>
      </c>
      <c r="B41" s="74">
        <v>0</v>
      </c>
      <c r="C41" s="9" t="s">
        <v>762</v>
      </c>
      <c r="D41" s="41">
        <v>6</v>
      </c>
      <c r="G41" s="108"/>
      <c r="J41" s="73" t="s">
        <v>811</v>
      </c>
      <c r="K41" s="74">
        <v>0</v>
      </c>
      <c r="L41" s="9" t="s">
        <v>258</v>
      </c>
      <c r="M41" s="41">
        <v>6.5</v>
      </c>
    </row>
    <row r="42" spans="1:13" ht="15">
      <c r="A42" s="9" t="s">
        <v>249</v>
      </c>
      <c r="B42" s="41">
        <v>6</v>
      </c>
      <c r="C42" s="9" t="s">
        <v>158</v>
      </c>
      <c r="D42" s="41">
        <v>6.5</v>
      </c>
      <c r="G42" s="108"/>
      <c r="J42" s="73" t="s">
        <v>161</v>
      </c>
      <c r="K42" s="74">
        <v>0</v>
      </c>
      <c r="L42" s="9" t="s">
        <v>202</v>
      </c>
      <c r="M42" s="41">
        <v>5</v>
      </c>
    </row>
    <row r="43" spans="1:13" ht="15">
      <c r="A43" s="9" t="s">
        <v>96</v>
      </c>
      <c r="B43" s="41">
        <v>6.5</v>
      </c>
      <c r="C43" s="9" t="s">
        <v>117</v>
      </c>
      <c r="D43" s="41">
        <v>9</v>
      </c>
      <c r="G43" s="108"/>
      <c r="J43" s="9" t="s">
        <v>190</v>
      </c>
      <c r="K43" s="41">
        <v>8</v>
      </c>
      <c r="L43" s="9" t="s">
        <v>272</v>
      </c>
      <c r="M43" s="41">
        <v>18</v>
      </c>
    </row>
    <row r="44" spans="1:13" ht="15">
      <c r="A44" s="9" t="s">
        <v>315</v>
      </c>
      <c r="B44" s="41">
        <v>5</v>
      </c>
      <c r="C44" s="9" t="s">
        <v>103</v>
      </c>
      <c r="D44" s="41">
        <v>6</v>
      </c>
      <c r="G44" s="108"/>
      <c r="J44" s="9" t="s">
        <v>276</v>
      </c>
      <c r="K44" s="41">
        <v>7</v>
      </c>
      <c r="L44" s="9" t="s">
        <v>230</v>
      </c>
      <c r="M44" s="41">
        <v>9.5</v>
      </c>
    </row>
    <row r="45" spans="1:13" ht="15">
      <c r="A45" s="9" t="s">
        <v>240</v>
      </c>
      <c r="B45" s="41">
        <v>10</v>
      </c>
      <c r="C45" s="73" t="s">
        <v>793</v>
      </c>
      <c r="D45" s="74">
        <v>5.5</v>
      </c>
      <c r="G45" s="108"/>
      <c r="J45" s="9" t="s">
        <v>68</v>
      </c>
      <c r="K45" s="41">
        <v>8.5</v>
      </c>
      <c r="L45" s="9" t="s">
        <v>87</v>
      </c>
      <c r="M45" s="41">
        <v>6.5</v>
      </c>
    </row>
    <row r="46" spans="1:13" ht="16" thickBot="1">
      <c r="A46" s="10" t="s">
        <v>69</v>
      </c>
      <c r="B46" s="42">
        <v>5.5</v>
      </c>
      <c r="C46" s="10" t="s">
        <v>364</v>
      </c>
      <c r="D46" s="42">
        <v>5</v>
      </c>
      <c r="G46" s="108"/>
      <c r="J46" s="10" t="s">
        <v>118</v>
      </c>
      <c r="K46" s="42">
        <v>5</v>
      </c>
      <c r="L46" s="10" t="s">
        <v>85</v>
      </c>
      <c r="M46" s="42">
        <v>5.5</v>
      </c>
    </row>
    <row r="47" spans="1:13" ht="15" thickBot="1">
      <c r="A47" s="104" t="s">
        <v>44</v>
      </c>
      <c r="B47" s="39">
        <v>1</v>
      </c>
      <c r="C47" s="45"/>
      <c r="D47" s="39"/>
      <c r="E47" s="43"/>
      <c r="J47" s="104" t="s">
        <v>44</v>
      </c>
      <c r="K47" s="39">
        <v>1</v>
      </c>
      <c r="L47" s="45"/>
      <c r="M47" s="39"/>
    </row>
    <row r="48" spans="1:13" ht="15" thickBot="1">
      <c r="B48" s="100">
        <f>SUM(B36:B47)</f>
        <v>62.5</v>
      </c>
      <c r="D48" s="100">
        <f>SUM(D36:D47)</f>
        <v>49</v>
      </c>
      <c r="E48" s="43"/>
      <c r="K48" s="100">
        <f>SUM(K36:K47)</f>
        <v>57.5</v>
      </c>
      <c r="M48" s="100">
        <f>SUM(M36:M47)</f>
        <v>74.5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 ht="15">
      <c r="A50" s="1" t="s">
        <v>287</v>
      </c>
      <c r="B50" s="40">
        <v>5</v>
      </c>
      <c r="C50" s="1" t="s">
        <v>175</v>
      </c>
      <c r="D50" s="40">
        <v>5.5</v>
      </c>
      <c r="G50" s="108"/>
      <c r="J50" s="1" t="s">
        <v>84</v>
      </c>
      <c r="K50" s="40">
        <v>4.5</v>
      </c>
      <c r="L50" s="1" t="s">
        <v>89</v>
      </c>
      <c r="M50" s="40">
        <v>6</v>
      </c>
    </row>
    <row r="51" spans="1:13" ht="15">
      <c r="A51" s="2" t="s">
        <v>146</v>
      </c>
      <c r="B51" s="32" t="s">
        <v>785</v>
      </c>
      <c r="C51" s="2" t="s">
        <v>149</v>
      </c>
      <c r="D51" s="32" t="s">
        <v>785</v>
      </c>
      <c r="G51" s="108"/>
      <c r="J51" s="75" t="s">
        <v>766</v>
      </c>
      <c r="K51" s="76">
        <v>5.5</v>
      </c>
      <c r="L51" s="2" t="s">
        <v>123</v>
      </c>
      <c r="M51" s="32" t="s">
        <v>785</v>
      </c>
    </row>
    <row r="52" spans="1:13" ht="15">
      <c r="A52" s="75" t="s">
        <v>386</v>
      </c>
      <c r="B52" s="76">
        <v>5</v>
      </c>
      <c r="C52" s="2" t="s">
        <v>136</v>
      </c>
      <c r="D52" s="41" t="s">
        <v>785</v>
      </c>
      <c r="G52" s="108"/>
      <c r="J52" s="2" t="s">
        <v>349</v>
      </c>
      <c r="K52" s="41">
        <v>4.5</v>
      </c>
      <c r="L52" s="75" t="s">
        <v>373</v>
      </c>
      <c r="M52" s="76">
        <v>6</v>
      </c>
    </row>
    <row r="53" spans="1:13" ht="15">
      <c r="A53" s="2" t="s">
        <v>825</v>
      </c>
      <c r="B53" s="41">
        <v>6</v>
      </c>
      <c r="C53" s="2" t="s">
        <v>850</v>
      </c>
      <c r="D53" s="41" t="s">
        <v>785</v>
      </c>
      <c r="G53" s="108"/>
      <c r="J53" s="2"/>
      <c r="K53" s="41"/>
      <c r="L53" s="75" t="s">
        <v>204</v>
      </c>
      <c r="M53" s="76">
        <v>5</v>
      </c>
    </row>
    <row r="54" spans="1:13" ht="15">
      <c r="A54" s="2"/>
      <c r="B54" s="32"/>
      <c r="C54" s="2" t="s">
        <v>166</v>
      </c>
      <c r="D54" s="32" t="s">
        <v>785</v>
      </c>
      <c r="G54" s="108"/>
      <c r="J54" s="2" t="s">
        <v>335</v>
      </c>
      <c r="K54" s="32" t="s">
        <v>785</v>
      </c>
      <c r="L54" s="2" t="s">
        <v>280</v>
      </c>
      <c r="M54" s="32">
        <v>11.5</v>
      </c>
    </row>
    <row r="55" spans="1:13" ht="15">
      <c r="A55" s="2" t="s">
        <v>344</v>
      </c>
      <c r="B55" s="41" t="s">
        <v>785</v>
      </c>
      <c r="C55" s="2" t="s">
        <v>387</v>
      </c>
      <c r="D55" s="41">
        <v>5.5</v>
      </c>
      <c r="G55" s="108"/>
      <c r="J55" s="2" t="s">
        <v>251</v>
      </c>
      <c r="K55" s="41" t="s">
        <v>785</v>
      </c>
      <c r="L55" s="2" t="s">
        <v>786</v>
      </c>
      <c r="M55" s="41">
        <v>6</v>
      </c>
    </row>
    <row r="56" spans="1:13" ht="15">
      <c r="A56" s="2" t="s">
        <v>363</v>
      </c>
      <c r="B56" s="41" t="s">
        <v>785</v>
      </c>
      <c r="C56" s="2" t="s">
        <v>200</v>
      </c>
      <c r="D56" s="41" t="s">
        <v>785</v>
      </c>
      <c r="G56" s="108"/>
      <c r="J56" s="2" t="s">
        <v>261</v>
      </c>
      <c r="K56" s="41" t="s">
        <v>785</v>
      </c>
      <c r="L56" s="2" t="s">
        <v>121</v>
      </c>
      <c r="M56" s="41">
        <v>5.5</v>
      </c>
    </row>
    <row r="57" spans="1:13" ht="15">
      <c r="A57" s="2" t="s">
        <v>125</v>
      </c>
      <c r="B57" s="41">
        <v>6</v>
      </c>
      <c r="C57" s="2" t="s">
        <v>77</v>
      </c>
      <c r="D57" s="41" t="s">
        <v>785</v>
      </c>
      <c r="G57" s="108"/>
      <c r="J57" s="2" t="s">
        <v>388</v>
      </c>
      <c r="K57" s="41">
        <v>8</v>
      </c>
      <c r="L57" s="2" t="s">
        <v>379</v>
      </c>
      <c r="M57" s="41" t="s">
        <v>785</v>
      </c>
    </row>
    <row r="58" spans="1:13" ht="15">
      <c r="A58" s="2" t="s">
        <v>350</v>
      </c>
      <c r="B58" s="41">
        <v>5</v>
      </c>
      <c r="C58" s="2" t="s">
        <v>238</v>
      </c>
      <c r="D58" s="41" t="s">
        <v>785</v>
      </c>
      <c r="G58" s="108"/>
      <c r="J58" s="2" t="s">
        <v>91</v>
      </c>
      <c r="K58" s="41">
        <v>10</v>
      </c>
      <c r="L58" s="2" t="s">
        <v>128</v>
      </c>
      <c r="M58" s="41">
        <v>11.5</v>
      </c>
    </row>
    <row r="59" spans="1:13" ht="15" thickBot="1">
      <c r="A59" s="36" t="s">
        <v>201</v>
      </c>
      <c r="B59" s="42">
        <v>5.5</v>
      </c>
      <c r="C59" s="113" t="s">
        <v>334</v>
      </c>
      <c r="D59" s="114">
        <v>5.5</v>
      </c>
      <c r="J59" s="3" t="s">
        <v>812</v>
      </c>
      <c r="K59" s="42">
        <v>17</v>
      </c>
      <c r="L59" s="36" t="s">
        <v>127</v>
      </c>
      <c r="M59" s="42" t="s">
        <v>785</v>
      </c>
    </row>
    <row r="60" spans="1:13" ht="15" thickBot="1">
      <c r="D60" s="6"/>
    </row>
    <row r="61" spans="1:13" ht="21" thickBot="1">
      <c r="A61" s="135" t="s">
        <v>56</v>
      </c>
      <c r="B61" s="136"/>
      <c r="C61" s="136"/>
      <c r="D61" s="136"/>
      <c r="E61" s="136"/>
      <c r="F61" s="136"/>
      <c r="G61" s="136"/>
      <c r="H61" s="136"/>
      <c r="I61" s="136"/>
      <c r="J61" s="136"/>
      <c r="K61" s="136"/>
      <c r="L61" s="136"/>
      <c r="M61" s="137"/>
    </row>
    <row r="62" spans="1:13" ht="15" thickBot="1"/>
    <row r="63" spans="1:13" ht="15" thickBot="1">
      <c r="A63" s="61" t="str">
        <f>+TABELLONE!J74</f>
        <v>AC NUMBERS</v>
      </c>
      <c r="B63" s="39">
        <f>IF(B76&lt;66,0,IF(B76&lt;70,1,IF(B76&lt;74,2,IF(B76&lt;78,3,IF(B76&lt;82,4,IF(B76&lt;86,5,IF(B76&lt;90,6,IF(B76&lt;94,7,IF(B76&lt;98,8,IF(B76&lt;101,9,10))))))))))</f>
        <v>3</v>
      </c>
      <c r="C63" s="61" t="str">
        <f>+TABELLONE!K74</f>
        <v>FLYBEARD</v>
      </c>
      <c r="D63" s="39">
        <f>IF(D76&lt;66,0,IF(D76&lt;70,1,IF(D76&lt;74,2,IF(D76&lt;78,3,IF(D76&lt;82,4,IF(D76&lt;86,5,IF(D76&lt;90,6,IF(D76&lt;94,7,IF(D76&lt;98,8,IF(D76&lt;101,9,10))))))))))</f>
        <v>5</v>
      </c>
      <c r="F63" s="21"/>
      <c r="J63" s="61" t="str">
        <f>+TABELLONE!J75</f>
        <v>MC TOWN</v>
      </c>
      <c r="K63" s="39">
        <f>IF(K76&lt;66,0,IF(K76&lt;70,1,IF(K76&lt;74,2,IF(K76&lt;78,3,IF(K76&lt;82,4,IF(K76&lt;86,5,IF(K76&lt;90,6,IF(K76&lt;94,7,IF(K76&lt;98,8,IF(K76&lt;101,9,10))))))))))</f>
        <v>4</v>
      </c>
      <c r="L63" s="61" t="str">
        <f>+TABELLONE!K75</f>
        <v>SKIACCIAK MOSCA</v>
      </c>
      <c r="M63" s="39">
        <f>IF(M76&lt;66,0,IF(M76&lt;70,1,IF(M76&lt;74,2,IF(M76&lt;78,3,IF(M76&lt;82,4,IF(M76&lt;86,5,IF(M76&lt;90,6,IF(M76&lt;94,7,IF(M76&lt;98,8,IF(M76&lt;101,9,10))))))))))</f>
        <v>1</v>
      </c>
    </row>
    <row r="64" spans="1:13" ht="15">
      <c r="A64" s="8" t="s">
        <v>81</v>
      </c>
      <c r="B64" s="40">
        <v>6</v>
      </c>
      <c r="C64" s="8" t="s">
        <v>93</v>
      </c>
      <c r="D64" s="40">
        <v>5</v>
      </c>
      <c r="F64" s="108"/>
      <c r="J64" s="8" t="s">
        <v>141</v>
      </c>
      <c r="K64" s="40">
        <v>6</v>
      </c>
      <c r="L64" s="8" t="s">
        <v>294</v>
      </c>
      <c r="M64" s="40">
        <v>0</v>
      </c>
    </row>
    <row r="65" spans="1:14" ht="15">
      <c r="A65" s="9" t="s">
        <v>155</v>
      </c>
      <c r="B65" s="41">
        <v>6</v>
      </c>
      <c r="C65" s="9" t="s">
        <v>122</v>
      </c>
      <c r="D65" s="41">
        <v>6</v>
      </c>
      <c r="F65" s="108"/>
      <c r="J65" s="9" t="s">
        <v>120</v>
      </c>
      <c r="K65" s="41">
        <v>5.5</v>
      </c>
      <c r="L65" s="73" t="s">
        <v>759</v>
      </c>
      <c r="M65" s="74">
        <v>5.5</v>
      </c>
      <c r="N65" s="20"/>
    </row>
    <row r="66" spans="1:14" ht="15">
      <c r="A66" s="73" t="s">
        <v>353</v>
      </c>
      <c r="B66" s="74">
        <v>6</v>
      </c>
      <c r="C66" s="9" t="s">
        <v>111</v>
      </c>
      <c r="D66" s="41">
        <v>6</v>
      </c>
      <c r="F66" s="108"/>
      <c r="J66" s="9" t="s">
        <v>129</v>
      </c>
      <c r="K66" s="41">
        <v>6.5</v>
      </c>
      <c r="L66" s="73" t="s">
        <v>191</v>
      </c>
      <c r="M66" s="74">
        <v>6</v>
      </c>
      <c r="N66" s="20"/>
    </row>
    <row r="67" spans="1:14" ht="15">
      <c r="A67" s="9" t="s">
        <v>138</v>
      </c>
      <c r="B67" s="41">
        <v>7</v>
      </c>
      <c r="C67" s="9" t="s">
        <v>333</v>
      </c>
      <c r="D67" s="41">
        <v>6</v>
      </c>
      <c r="F67" s="108"/>
      <c r="J67" s="9" t="s">
        <v>366</v>
      </c>
      <c r="K67" s="41">
        <v>6</v>
      </c>
      <c r="L67" s="9" t="s">
        <v>392</v>
      </c>
      <c r="M67" s="41">
        <v>10</v>
      </c>
      <c r="N67" s="20"/>
    </row>
    <row r="68" spans="1:14" ht="15">
      <c r="A68" s="9" t="s">
        <v>78</v>
      </c>
      <c r="B68" s="32">
        <v>8.5</v>
      </c>
      <c r="C68" s="9" t="s">
        <v>362</v>
      </c>
      <c r="D68" s="32">
        <v>6</v>
      </c>
      <c r="F68" s="108"/>
      <c r="J68" s="9" t="s">
        <v>263</v>
      </c>
      <c r="K68" s="32">
        <v>7</v>
      </c>
      <c r="L68" s="73" t="s">
        <v>101</v>
      </c>
      <c r="M68" s="74">
        <v>6</v>
      </c>
      <c r="N68" s="20"/>
    </row>
    <row r="69" spans="1:14" ht="15">
      <c r="A69" s="9" t="s">
        <v>831</v>
      </c>
      <c r="B69" s="41">
        <v>5</v>
      </c>
      <c r="C69" s="9" t="s">
        <v>92</v>
      </c>
      <c r="D69" s="41">
        <v>8</v>
      </c>
      <c r="F69" s="108"/>
      <c r="J69" s="9" t="s">
        <v>277</v>
      </c>
      <c r="K69" s="41">
        <v>11.5</v>
      </c>
      <c r="L69" s="9" t="s">
        <v>851</v>
      </c>
      <c r="M69" s="41">
        <v>5.5</v>
      </c>
      <c r="N69" s="20"/>
    </row>
    <row r="70" spans="1:14" ht="15">
      <c r="A70" s="9" t="s">
        <v>307</v>
      </c>
      <c r="B70" s="41">
        <v>5.5</v>
      </c>
      <c r="C70" s="9" t="s">
        <v>282</v>
      </c>
      <c r="D70" s="41">
        <v>10.5</v>
      </c>
      <c r="F70" s="108"/>
      <c r="J70" s="9" t="s">
        <v>856</v>
      </c>
      <c r="K70" s="41">
        <v>10</v>
      </c>
      <c r="L70" s="9" t="s">
        <v>318</v>
      </c>
      <c r="M70" s="41">
        <v>4.5</v>
      </c>
      <c r="N70" s="20"/>
    </row>
    <row r="71" spans="1:14" ht="15">
      <c r="A71" s="9" t="s">
        <v>102</v>
      </c>
      <c r="B71" s="41">
        <v>10.5</v>
      </c>
      <c r="C71" s="9" t="s">
        <v>165</v>
      </c>
      <c r="D71" s="41">
        <v>10</v>
      </c>
      <c r="F71" s="108"/>
      <c r="J71" s="73" t="s">
        <v>159</v>
      </c>
      <c r="K71" s="74">
        <v>5.5</v>
      </c>
      <c r="L71" s="9" t="s">
        <v>321</v>
      </c>
      <c r="M71" s="41">
        <v>6.5</v>
      </c>
      <c r="N71" s="20"/>
    </row>
    <row r="72" spans="1:14" ht="15">
      <c r="A72" s="9" t="s">
        <v>63</v>
      </c>
      <c r="B72" s="41">
        <v>9.5</v>
      </c>
      <c r="C72" s="9" t="s">
        <v>70</v>
      </c>
      <c r="D72" s="41">
        <v>13.5</v>
      </c>
      <c r="F72" s="108"/>
      <c r="J72" s="9" t="s">
        <v>325</v>
      </c>
      <c r="K72" s="41">
        <v>9.5</v>
      </c>
      <c r="L72" s="9" t="s">
        <v>760</v>
      </c>
      <c r="M72" s="41">
        <v>10</v>
      </c>
      <c r="N72" s="20"/>
    </row>
    <row r="73" spans="1:14" ht="15">
      <c r="A73" s="9" t="s">
        <v>119</v>
      </c>
      <c r="B73" s="41">
        <v>5.5</v>
      </c>
      <c r="C73" s="9" t="s">
        <v>105</v>
      </c>
      <c r="D73" s="41">
        <v>6.5</v>
      </c>
      <c r="F73" s="108"/>
      <c r="J73" s="9" t="s">
        <v>72</v>
      </c>
      <c r="K73" s="41">
        <v>6.5</v>
      </c>
      <c r="L73" s="9" t="s">
        <v>244</v>
      </c>
      <c r="M73" s="41">
        <v>10</v>
      </c>
      <c r="N73" s="20"/>
    </row>
    <row r="74" spans="1:14" ht="16" thickBot="1">
      <c r="A74" s="10" t="s">
        <v>95</v>
      </c>
      <c r="B74" s="42">
        <v>5.5</v>
      </c>
      <c r="C74" s="10" t="s">
        <v>130</v>
      </c>
      <c r="D74" s="42">
        <v>5.5</v>
      </c>
      <c r="F74" s="108"/>
      <c r="J74" s="10" t="s">
        <v>75</v>
      </c>
      <c r="K74" s="42">
        <v>6</v>
      </c>
      <c r="L74" s="10" t="s">
        <v>184</v>
      </c>
      <c r="M74" s="42">
        <v>5</v>
      </c>
      <c r="N74" s="20"/>
    </row>
    <row r="75" spans="1:14" ht="16" thickBot="1">
      <c r="A75" s="104" t="s">
        <v>44</v>
      </c>
      <c r="B75" s="39">
        <v>1</v>
      </c>
      <c r="C75" s="45"/>
      <c r="D75" s="39"/>
      <c r="E75" s="43"/>
      <c r="F75" s="108"/>
      <c r="J75" s="104" t="s">
        <v>44</v>
      </c>
      <c r="K75" s="39">
        <v>1</v>
      </c>
      <c r="L75" s="45"/>
      <c r="M75" s="39"/>
      <c r="N75" s="20"/>
    </row>
    <row r="76" spans="1:14" ht="16" thickBot="1">
      <c r="B76" s="100">
        <f>SUM(B64:B75)</f>
        <v>76</v>
      </c>
      <c r="D76" s="100">
        <f>SUM(D64:D75)</f>
        <v>83</v>
      </c>
      <c r="E76" s="43"/>
      <c r="F76" s="108"/>
      <c r="K76" s="100">
        <f>SUM(K64:K75)</f>
        <v>81</v>
      </c>
      <c r="M76" s="100">
        <f>SUM(M64:M75)</f>
        <v>69</v>
      </c>
      <c r="N76" s="20"/>
    </row>
    <row r="77" spans="1:14" ht="16" thickBot="1">
      <c r="A77" s="34" t="s">
        <v>14</v>
      </c>
      <c r="C77" s="34" t="s">
        <v>14</v>
      </c>
      <c r="F77" s="108"/>
      <c r="J77" s="34" t="s">
        <v>14</v>
      </c>
      <c r="L77" s="34" t="s">
        <v>14</v>
      </c>
      <c r="N77" s="20"/>
    </row>
    <row r="78" spans="1:14" ht="15">
      <c r="A78" s="1" t="s">
        <v>81</v>
      </c>
      <c r="B78" s="40">
        <v>6</v>
      </c>
      <c r="C78" s="1" t="s">
        <v>93</v>
      </c>
      <c r="D78" s="40">
        <v>5</v>
      </c>
      <c r="F78" s="108"/>
      <c r="J78" s="1" t="s">
        <v>141</v>
      </c>
      <c r="K78" s="40">
        <v>6</v>
      </c>
      <c r="L78" s="1" t="s">
        <v>294</v>
      </c>
      <c r="M78" s="40">
        <v>0</v>
      </c>
      <c r="N78" s="20"/>
    </row>
    <row r="79" spans="1:14" ht="15">
      <c r="A79" s="75" t="s">
        <v>106</v>
      </c>
      <c r="B79" s="76">
        <v>6</v>
      </c>
      <c r="C79" s="2" t="s">
        <v>345</v>
      </c>
      <c r="D79" s="32">
        <v>4</v>
      </c>
      <c r="F79" s="108"/>
      <c r="J79" s="2" t="s">
        <v>313</v>
      </c>
      <c r="K79" s="32">
        <v>6</v>
      </c>
      <c r="L79" s="75" t="s">
        <v>170</v>
      </c>
      <c r="M79" s="76">
        <v>5.5</v>
      </c>
      <c r="N79" s="20"/>
    </row>
    <row r="80" spans="1:14" ht="15">
      <c r="A80" s="2" t="s">
        <v>154</v>
      </c>
      <c r="B80" s="41">
        <v>6</v>
      </c>
      <c r="C80" s="2" t="s">
        <v>385</v>
      </c>
      <c r="D80" s="41">
        <v>6</v>
      </c>
      <c r="F80" s="108"/>
      <c r="J80" s="2" t="s">
        <v>168</v>
      </c>
      <c r="K80" s="41" t="s">
        <v>785</v>
      </c>
      <c r="L80" s="2" t="s">
        <v>289</v>
      </c>
      <c r="M80" s="41" t="s">
        <v>785</v>
      </c>
      <c r="N80" s="20"/>
    </row>
    <row r="81" spans="1:17" ht="15">
      <c r="A81" s="2" t="s">
        <v>794</v>
      </c>
      <c r="B81" s="41" t="s">
        <v>785</v>
      </c>
      <c r="C81" s="2" t="s">
        <v>372</v>
      </c>
      <c r="D81" s="41">
        <v>6.5</v>
      </c>
      <c r="F81" s="108"/>
      <c r="J81" s="2" t="s">
        <v>140</v>
      </c>
      <c r="K81" s="41" t="s">
        <v>785</v>
      </c>
      <c r="L81" s="75" t="s">
        <v>342</v>
      </c>
      <c r="M81" s="76">
        <v>6</v>
      </c>
      <c r="N81" s="20"/>
    </row>
    <row r="82" spans="1:17" ht="15">
      <c r="A82" s="2" t="s">
        <v>195</v>
      </c>
      <c r="B82" s="32" t="s">
        <v>785</v>
      </c>
      <c r="C82" s="2" t="s">
        <v>299</v>
      </c>
      <c r="D82" s="32">
        <v>6</v>
      </c>
      <c r="F82" s="108"/>
      <c r="J82" s="75" t="s">
        <v>135</v>
      </c>
      <c r="K82" s="76">
        <v>5.5</v>
      </c>
      <c r="L82" s="2" t="s">
        <v>256</v>
      </c>
      <c r="M82" s="32" t="s">
        <v>785</v>
      </c>
      <c r="N82" s="20"/>
      <c r="Q82" s="6"/>
    </row>
    <row r="83" spans="1:17" ht="15">
      <c r="A83" s="2" t="s">
        <v>853</v>
      </c>
      <c r="B83" s="41">
        <v>6</v>
      </c>
      <c r="C83" s="2" t="s">
        <v>73</v>
      </c>
      <c r="D83" s="41">
        <v>5</v>
      </c>
      <c r="F83" s="108"/>
      <c r="J83" s="2" t="s">
        <v>110</v>
      </c>
      <c r="K83" s="41">
        <v>6</v>
      </c>
      <c r="L83" s="75" t="s">
        <v>303</v>
      </c>
      <c r="M83" s="76">
        <v>6</v>
      </c>
      <c r="N83" s="20"/>
      <c r="Q83" s="6"/>
    </row>
    <row r="84" spans="1:17" ht="15">
      <c r="A84" s="2" t="s">
        <v>288</v>
      </c>
      <c r="B84" s="41">
        <v>5.5</v>
      </c>
      <c r="C84" s="2" t="s">
        <v>273</v>
      </c>
      <c r="D84" s="41">
        <v>6</v>
      </c>
      <c r="F84" s="108"/>
      <c r="J84" s="2" t="s">
        <v>369</v>
      </c>
      <c r="K84" s="41" t="s">
        <v>785</v>
      </c>
      <c r="L84" s="2" t="s">
        <v>378</v>
      </c>
      <c r="M84" s="41" t="s">
        <v>785</v>
      </c>
      <c r="N84" s="20"/>
      <c r="Q84" s="6"/>
    </row>
    <row r="85" spans="1:17" ht="15">
      <c r="A85" s="2" t="s">
        <v>281</v>
      </c>
      <c r="B85" s="41">
        <v>5.5</v>
      </c>
      <c r="C85" s="2"/>
      <c r="D85" s="41"/>
      <c r="F85" s="108"/>
      <c r="J85" s="2" t="s">
        <v>71</v>
      </c>
      <c r="K85" s="41" t="s">
        <v>785</v>
      </c>
      <c r="L85" s="2" t="s">
        <v>330</v>
      </c>
      <c r="M85" s="41">
        <v>5</v>
      </c>
      <c r="N85" s="20"/>
      <c r="Q85" s="6"/>
    </row>
    <row r="86" spans="1:17" ht="15">
      <c r="A86" s="2" t="s">
        <v>198</v>
      </c>
      <c r="B86" s="41" t="s">
        <v>785</v>
      </c>
      <c r="C86" s="2" t="s">
        <v>777</v>
      </c>
      <c r="D86" s="41" t="s">
        <v>785</v>
      </c>
      <c r="F86" s="108"/>
      <c r="J86" s="2" t="s">
        <v>286</v>
      </c>
      <c r="K86" s="41">
        <v>9.5</v>
      </c>
      <c r="L86" s="2" t="s">
        <v>270</v>
      </c>
      <c r="M86" s="41">
        <v>6</v>
      </c>
      <c r="N86" s="20"/>
      <c r="Q86" s="6"/>
    </row>
    <row r="87" spans="1:17" ht="16" thickBot="1">
      <c r="A87" s="36" t="s">
        <v>193</v>
      </c>
      <c r="B87" s="42">
        <v>6.5</v>
      </c>
      <c r="C87" s="36" t="s">
        <v>183</v>
      </c>
      <c r="D87" s="42" t="s">
        <v>785</v>
      </c>
      <c r="F87" s="108"/>
      <c r="J87" s="36" t="s">
        <v>157</v>
      </c>
      <c r="K87" s="42">
        <v>6</v>
      </c>
      <c r="L87" s="36" t="s">
        <v>354</v>
      </c>
      <c r="M87" s="42" t="s">
        <v>785</v>
      </c>
      <c r="N87" s="20"/>
      <c r="Q87" s="6"/>
    </row>
    <row r="88" spans="1:17" ht="15">
      <c r="F88" s="108"/>
      <c r="N88" s="20"/>
      <c r="Q88" s="6"/>
    </row>
    <row r="89" spans="1:17" ht="15">
      <c r="F89" s="108"/>
      <c r="N89" s="20"/>
      <c r="Q89" s="6"/>
    </row>
    <row r="90" spans="1:17" ht="15">
      <c r="F90" s="108"/>
    </row>
  </sheetData>
  <sheetProtection password="F1D1" sheet="1" objects="1" scenarios="1" selectLockedCells="1" selectUnlockedCells="1"/>
  <mergeCells count="3">
    <mergeCell ref="A3:M3"/>
    <mergeCell ref="A33:M33"/>
    <mergeCell ref="A61:M6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8"/>
  <sheetViews>
    <sheetView workbookViewId="0">
      <selection activeCell="A17" sqref="A17:D19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210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97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+TABELLONE!A81</f>
        <v>MC TOWN</v>
      </c>
      <c r="B5" s="39">
        <f>IF(B17&lt;66,0,IF(B17&lt;70,1,IF(B17&lt;74,2,IF(B17&lt;78,3,IF(B17&lt;82,4,IF(B17&lt;86,5,IF(B17&lt;90,6,IF(B17&lt;94,7,IF(B17&lt;98,8,IF(B17&lt;101,9,10))))))))))</f>
        <v>0</v>
      </c>
      <c r="C5" s="25" t="str">
        <f>+TABELLONE!B81</f>
        <v>AC DENTI</v>
      </c>
      <c r="D5" s="39">
        <f>IF(D17&lt;66,0,IF(D17&lt;70,1,IF(D17&lt;74,2,IF(D17&lt;78,3,IF(D17&lt;82,4,IF(D17&lt;86,5,IF(D17&lt;90,6,IF(D17&lt;94,7,IF(D17&lt;98,8,IF(D17&lt;101,9,10))))))))))</f>
        <v>0</v>
      </c>
      <c r="F5" s="89" t="s">
        <v>197</v>
      </c>
      <c r="J5" s="25" t="str">
        <f>+TABELLONE!A82</f>
        <v>EVRIBADI</v>
      </c>
      <c r="K5" s="39">
        <f>IF(K17&lt;66,0,IF(K17&lt;70,1,IF(K17&lt;74,2,IF(K17&lt;78,3,IF(K17&lt;82,4,IF(K17&lt;86,5,IF(K17&lt;90,6,IF(K17&lt;94,7,IF(K17&lt;98,8,IF(K17&lt;101,9,10))))))))))</f>
        <v>0</v>
      </c>
      <c r="L5" s="25" t="str">
        <f>+TABELLONE!B82</f>
        <v>MARCELLONA</v>
      </c>
      <c r="M5" s="39">
        <f>IF(M17&lt;66,0,IF(M17&lt;70,1,IF(M17&lt;74,2,IF(M17&lt;78,3,IF(M17&lt;82,4,IF(M17&lt;86,5,IF(M17&lt;90,6,IF(M17&lt;94,7,IF(M17&lt;98,8,IF(M17&lt;101,9,10))))))))))</f>
        <v>0</v>
      </c>
    </row>
    <row r="6" spans="1:13">
      <c r="A6" s="9"/>
      <c r="B6" s="40"/>
      <c r="C6" s="9"/>
      <c r="D6" s="40"/>
      <c r="J6" s="9"/>
      <c r="K6" s="40"/>
      <c r="L6" s="9"/>
      <c r="M6" s="40"/>
    </row>
    <row r="7" spans="1:13">
      <c r="A7" s="9"/>
      <c r="B7" s="41"/>
      <c r="C7" s="9"/>
      <c r="D7" s="41"/>
      <c r="J7" s="9"/>
      <c r="K7" s="41"/>
      <c r="L7" s="9"/>
      <c r="M7" s="41"/>
    </row>
    <row r="8" spans="1:13">
      <c r="A8" s="9"/>
      <c r="B8" s="41"/>
      <c r="C8" s="9"/>
      <c r="D8" s="41"/>
      <c r="J8" s="9"/>
      <c r="K8" s="41"/>
      <c r="L8" s="9"/>
      <c r="M8" s="41"/>
    </row>
    <row r="9" spans="1:13">
      <c r="A9" s="9"/>
      <c r="B9" s="41"/>
      <c r="C9" s="9"/>
      <c r="D9" s="41"/>
      <c r="J9" s="9"/>
      <c r="K9" s="41"/>
      <c r="L9" s="9"/>
      <c r="M9" s="41"/>
    </row>
    <row r="10" spans="1:13">
      <c r="A10" s="9"/>
      <c r="B10" s="41"/>
      <c r="C10" s="9"/>
      <c r="D10" s="41"/>
      <c r="J10" s="9"/>
      <c r="K10" s="41"/>
      <c r="L10" s="9"/>
      <c r="M10" s="41"/>
    </row>
    <row r="11" spans="1:13">
      <c r="A11" s="9"/>
      <c r="B11" s="41"/>
      <c r="C11" s="9"/>
      <c r="D11" s="41"/>
      <c r="J11" s="9"/>
      <c r="K11" s="41"/>
      <c r="L11" s="9"/>
      <c r="M11" s="41"/>
    </row>
    <row r="12" spans="1:13">
      <c r="A12" s="9"/>
      <c r="B12" s="41"/>
      <c r="C12" s="9"/>
      <c r="D12" s="41"/>
      <c r="J12" s="9"/>
      <c r="K12" s="41"/>
      <c r="L12" s="9"/>
      <c r="M12" s="41"/>
    </row>
    <row r="13" spans="1:13">
      <c r="A13" s="9"/>
      <c r="B13" s="41"/>
      <c r="C13" s="9"/>
      <c r="D13" s="41"/>
      <c r="J13" s="9"/>
      <c r="K13" s="41"/>
      <c r="L13" s="9"/>
      <c r="M13" s="41"/>
    </row>
    <row r="14" spans="1:13">
      <c r="A14" s="9"/>
      <c r="B14" s="41"/>
      <c r="C14" s="9"/>
      <c r="D14" s="41"/>
      <c r="J14" s="9"/>
      <c r="K14" s="41"/>
      <c r="L14" s="9"/>
      <c r="M14" s="41"/>
    </row>
    <row r="15" spans="1:13">
      <c r="A15" s="9"/>
      <c r="B15" s="41"/>
      <c r="C15" s="9"/>
      <c r="D15" s="41"/>
      <c r="J15" s="9"/>
      <c r="K15" s="41"/>
      <c r="L15" s="9"/>
      <c r="M15" s="41"/>
    </row>
    <row r="16" spans="1:13" ht="15" thickBot="1">
      <c r="A16" s="9"/>
      <c r="B16" s="41"/>
      <c r="C16" s="9"/>
      <c r="D16" s="41"/>
      <c r="J16" s="9"/>
      <c r="K16" s="41"/>
      <c r="L16" s="9"/>
      <c r="M16" s="41"/>
    </row>
    <row r="17" spans="1:13" ht="15" thickBot="1">
      <c r="A17" s="30" t="s">
        <v>44</v>
      </c>
      <c r="B17" s="39">
        <v>1</v>
      </c>
      <c r="C17" s="45"/>
      <c r="D17" s="39"/>
      <c r="J17" s="30" t="s">
        <v>44</v>
      </c>
      <c r="K17" s="39">
        <v>1</v>
      </c>
      <c r="L17" s="45"/>
      <c r="M17" s="39"/>
    </row>
    <row r="18" spans="1:13" ht="15" thickBot="1">
      <c r="B18" s="100">
        <f>SUM(B6:B17)</f>
        <v>1</v>
      </c>
      <c r="D18" s="100">
        <f>SUM(D6:D17)</f>
        <v>0</v>
      </c>
      <c r="K18" s="100">
        <f>SUM(K6:K17)</f>
        <v>1</v>
      </c>
      <c r="M18" s="100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6"/>
      <c r="C20" s="1"/>
      <c r="D20" s="46"/>
      <c r="J20" s="1"/>
      <c r="K20" s="46"/>
      <c r="L20" s="1"/>
      <c r="M20" s="46"/>
    </row>
    <row r="21" spans="1:13">
      <c r="A21" s="2"/>
      <c r="B21" s="85"/>
      <c r="C21" s="2"/>
      <c r="D21" s="85"/>
      <c r="J21" s="2"/>
      <c r="K21" s="85"/>
      <c r="L21" s="2"/>
      <c r="M21" s="85"/>
    </row>
    <row r="22" spans="1:13">
      <c r="A22" s="2"/>
      <c r="B22" s="47"/>
      <c r="C22" s="2"/>
      <c r="D22" s="47"/>
      <c r="J22" s="2"/>
      <c r="K22" s="47"/>
      <c r="L22" s="2"/>
      <c r="M22" s="47"/>
    </row>
    <row r="23" spans="1:13">
      <c r="A23" s="2"/>
      <c r="B23" s="47"/>
      <c r="C23" s="2"/>
      <c r="D23" s="47"/>
      <c r="J23" s="2"/>
      <c r="K23" s="47"/>
      <c r="L23" s="2"/>
      <c r="M23" s="47"/>
    </row>
    <row r="24" spans="1:13">
      <c r="A24" s="2"/>
      <c r="B24" s="90"/>
      <c r="C24" s="2"/>
      <c r="D24" s="90"/>
      <c r="J24" s="2"/>
      <c r="K24" s="90"/>
      <c r="L24" s="2"/>
      <c r="M24" s="90"/>
    </row>
    <row r="25" spans="1:13">
      <c r="A25" s="2"/>
      <c r="B25" s="85"/>
      <c r="C25" s="2"/>
      <c r="D25" s="85"/>
      <c r="J25" s="2"/>
      <c r="K25" s="85"/>
      <c r="L25" s="2"/>
      <c r="M25" s="85"/>
    </row>
    <row r="26" spans="1:13">
      <c r="A26" s="2"/>
      <c r="B26" s="47"/>
      <c r="C26" s="2"/>
      <c r="D26" s="47"/>
      <c r="J26" s="2"/>
      <c r="K26" s="47"/>
      <c r="L26" s="2"/>
      <c r="M26" s="47"/>
    </row>
    <row r="27" spans="1:13">
      <c r="A27" s="2"/>
      <c r="B27" s="47"/>
      <c r="C27" s="2"/>
      <c r="D27" s="47"/>
      <c r="J27" s="2"/>
      <c r="K27" s="47"/>
      <c r="L27" s="2"/>
      <c r="M27" s="47"/>
    </row>
    <row r="28" spans="1:13">
      <c r="A28" s="2"/>
      <c r="B28" s="47"/>
      <c r="C28" s="2"/>
      <c r="D28" s="47"/>
      <c r="J28" s="2"/>
      <c r="K28" s="47"/>
      <c r="L28" s="2"/>
      <c r="M28" s="47"/>
    </row>
    <row r="29" spans="1:13" ht="15" thickBot="1">
      <c r="A29" s="3"/>
      <c r="B29" s="48"/>
      <c r="C29" s="3"/>
      <c r="D29" s="48"/>
      <c r="J29" s="3"/>
      <c r="K29" s="48"/>
      <c r="L29" s="3"/>
      <c r="M29" s="48"/>
    </row>
    <row r="32" spans="1:13" ht="15" thickBot="1"/>
    <row r="33" spans="1:13" ht="21" thickBot="1">
      <c r="A33" s="135" t="s">
        <v>27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3" ht="15" thickBot="1"/>
    <row r="35" spans="1:13" ht="15" thickBot="1">
      <c r="A35" s="25" t="str">
        <f>+TABELLONE!A83</f>
        <v>CS RIPOSA</v>
      </c>
      <c r="B35" s="39">
        <f>IF(B47&lt;66,0,IF(B47&lt;70,1,IF(B47&lt;74,2,IF(B47&lt;78,3,IF(B47&lt;82,4,IF(B47&lt;86,5,IF(B47&lt;90,6,IF(B47&lt;94,7,IF(B47&lt;98,8,IF(B47&lt;101,9,10))))))))))</f>
        <v>0</v>
      </c>
      <c r="C35" s="25" t="str">
        <f>+TABELLONE!B83</f>
        <v>NUMBERS</v>
      </c>
      <c r="D35" s="39">
        <f>IF(D47&lt;66,0,IF(D47&lt;70,1,IF(D47&lt;74,2,IF(D47&lt;78,3,IF(D47&lt;82,4,IF(D47&lt;86,5,IF(D47&lt;90,6,IF(D47&lt;94,7,IF(D47&lt;98,8,IF(D47&lt;101,9,10))))))))))</f>
        <v>0</v>
      </c>
      <c r="J35" s="25" t="str">
        <f>+TABELLONE!A84</f>
        <v>FLYBEARD</v>
      </c>
      <c r="K35" s="39">
        <f>IF(K47&lt;66,0,IF(K47&lt;70,1,IF(K47&lt;74,2,IF(K47&lt;78,3,IF(K47&lt;82,4,IF(K47&lt;86,5,IF(K47&lt;90,6,IF(K47&lt;94,7,IF(K47&lt;98,8,IF(K47&lt;101,9,10))))))))))</f>
        <v>0</v>
      </c>
      <c r="L35" s="25" t="str">
        <f>+TABELLONE!B84</f>
        <v>INTERFOGAT</v>
      </c>
      <c r="M35" s="39">
        <f>IF(M47&lt;66,0,IF(M47&lt;70,1,IF(M47&lt;74,2,IF(M47&lt;78,3,IF(M47&lt;82,4,IF(M47&lt;86,5,IF(M47&lt;90,6,IF(M47&lt;94,7,IF(M47&lt;98,8,IF(M47&lt;101,9,10))))))))))</f>
        <v>0</v>
      </c>
    </row>
    <row r="36" spans="1:13">
      <c r="A36" s="9"/>
      <c r="B36" s="40"/>
      <c r="C36" s="9"/>
      <c r="D36" s="40"/>
      <c r="J36" s="9"/>
      <c r="K36" s="40"/>
      <c r="L36" s="9"/>
      <c r="M36" s="40"/>
    </row>
    <row r="37" spans="1:13">
      <c r="A37" s="9"/>
      <c r="B37" s="41"/>
      <c r="C37" s="9"/>
      <c r="D37" s="41"/>
      <c r="J37" s="9"/>
      <c r="K37" s="41"/>
      <c r="L37" s="9"/>
      <c r="M37" s="41"/>
    </row>
    <row r="38" spans="1:13">
      <c r="A38" s="9"/>
      <c r="B38" s="41"/>
      <c r="C38" s="9"/>
      <c r="D38" s="41"/>
      <c r="J38" s="9"/>
      <c r="K38" s="41"/>
      <c r="L38" s="9"/>
      <c r="M38" s="41"/>
    </row>
    <row r="39" spans="1:13">
      <c r="A39" s="9"/>
      <c r="B39" s="41"/>
      <c r="C39" s="9"/>
      <c r="D39" s="41"/>
      <c r="J39" s="9"/>
      <c r="K39" s="41"/>
      <c r="L39" s="9"/>
      <c r="M39" s="41"/>
    </row>
    <row r="40" spans="1:13">
      <c r="A40" s="9"/>
      <c r="B40" s="41"/>
      <c r="C40" s="9"/>
      <c r="D40" s="41"/>
      <c r="J40" s="9"/>
      <c r="K40" s="41"/>
      <c r="L40" s="9"/>
      <c r="M40" s="41"/>
    </row>
    <row r="41" spans="1:13">
      <c r="A41" s="9"/>
      <c r="B41" s="41"/>
      <c r="C41" s="9"/>
      <c r="D41" s="41"/>
      <c r="J41" s="9"/>
      <c r="K41" s="41"/>
      <c r="L41" s="9"/>
      <c r="M41" s="41"/>
    </row>
    <row r="42" spans="1:13">
      <c r="A42" s="9"/>
      <c r="B42" s="41"/>
      <c r="C42" s="9"/>
      <c r="D42" s="41"/>
      <c r="J42" s="9"/>
      <c r="K42" s="41"/>
      <c r="L42" s="9"/>
      <c r="M42" s="41"/>
    </row>
    <row r="43" spans="1:13">
      <c r="A43" s="9"/>
      <c r="B43" s="41"/>
      <c r="C43" s="9"/>
      <c r="D43" s="41"/>
      <c r="J43" s="9"/>
      <c r="K43" s="41"/>
      <c r="L43" s="9"/>
      <c r="M43" s="41"/>
    </row>
    <row r="44" spans="1:13">
      <c r="A44" s="9"/>
      <c r="B44" s="41"/>
      <c r="C44" s="9"/>
      <c r="D44" s="41"/>
      <c r="J44" s="9"/>
      <c r="K44" s="41"/>
      <c r="L44" s="9"/>
      <c r="M44" s="41"/>
    </row>
    <row r="45" spans="1:13">
      <c r="A45" s="9"/>
      <c r="B45" s="41"/>
      <c r="C45" s="9"/>
      <c r="D45" s="41"/>
      <c r="J45" s="9"/>
      <c r="K45" s="41"/>
      <c r="L45" s="9"/>
      <c r="M45" s="41"/>
    </row>
    <row r="46" spans="1:13" ht="15" thickBot="1">
      <c r="A46" s="9"/>
      <c r="B46" s="41"/>
      <c r="C46" s="9"/>
      <c r="D46" s="41"/>
      <c r="J46" s="9"/>
      <c r="K46" s="41"/>
      <c r="L46" s="9"/>
      <c r="M46" s="41"/>
    </row>
    <row r="47" spans="1:13" ht="15" thickBot="1">
      <c r="A47" s="30" t="s">
        <v>44</v>
      </c>
      <c r="B47" s="39">
        <v>1</v>
      </c>
      <c r="C47" s="45"/>
      <c r="D47" s="39"/>
      <c r="J47" s="30" t="s">
        <v>44</v>
      </c>
      <c r="K47" s="39">
        <v>1</v>
      </c>
      <c r="L47" s="45"/>
      <c r="M47" s="39"/>
    </row>
    <row r="48" spans="1:13" ht="15" thickBot="1">
      <c r="B48" s="62">
        <f>SUM(B36:B47)</f>
        <v>1</v>
      </c>
      <c r="D48" s="62">
        <f>SUM(D36:D47)</f>
        <v>0</v>
      </c>
      <c r="K48" s="62">
        <f>SUM(K36:K47)</f>
        <v>1</v>
      </c>
      <c r="M48" s="62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/>
      <c r="B50" s="46"/>
      <c r="C50" s="1"/>
      <c r="D50" s="46"/>
      <c r="J50" s="1"/>
      <c r="K50" s="46"/>
      <c r="L50" s="1"/>
      <c r="M50" s="46"/>
    </row>
    <row r="51" spans="1:13">
      <c r="A51" s="2"/>
      <c r="B51" s="85"/>
      <c r="C51" s="2"/>
      <c r="D51" s="85"/>
      <c r="J51" s="2"/>
      <c r="K51" s="85"/>
      <c r="L51" s="2"/>
      <c r="M51" s="85"/>
    </row>
    <row r="52" spans="1:13">
      <c r="A52" s="2"/>
      <c r="B52" s="47"/>
      <c r="C52" s="2"/>
      <c r="D52" s="47"/>
      <c r="J52" s="2"/>
      <c r="K52" s="47"/>
      <c r="L52" s="2"/>
      <c r="M52" s="47"/>
    </row>
    <row r="53" spans="1:13">
      <c r="A53" s="2"/>
      <c r="B53" s="47"/>
      <c r="C53" s="2"/>
      <c r="D53" s="47"/>
      <c r="J53" s="2"/>
      <c r="K53" s="47"/>
      <c r="L53" s="2"/>
      <c r="M53" s="47"/>
    </row>
    <row r="54" spans="1:13">
      <c r="A54" s="2"/>
      <c r="B54" s="90"/>
      <c r="C54" s="2"/>
      <c r="D54" s="90"/>
      <c r="J54" s="2"/>
      <c r="K54" s="90"/>
      <c r="L54" s="2"/>
      <c r="M54" s="90"/>
    </row>
    <row r="55" spans="1:13">
      <c r="A55" s="2"/>
      <c r="B55" s="85"/>
      <c r="C55" s="2"/>
      <c r="D55" s="85"/>
      <c r="J55" s="2"/>
      <c r="K55" s="85"/>
      <c r="L55" s="2"/>
      <c r="M55" s="85"/>
    </row>
    <row r="56" spans="1:13">
      <c r="A56" s="2"/>
      <c r="B56" s="47"/>
      <c r="C56" s="2"/>
      <c r="D56" s="47"/>
      <c r="J56" s="2"/>
      <c r="K56" s="47"/>
      <c r="L56" s="2"/>
      <c r="M56" s="47"/>
    </row>
    <row r="57" spans="1:13">
      <c r="A57" s="2"/>
      <c r="B57" s="47"/>
      <c r="C57" s="2"/>
      <c r="D57" s="47"/>
      <c r="J57" s="2"/>
      <c r="K57" s="47"/>
      <c r="L57" s="2"/>
      <c r="M57" s="47"/>
    </row>
    <row r="58" spans="1:13">
      <c r="A58" s="2"/>
      <c r="B58" s="47"/>
      <c r="C58" s="2"/>
      <c r="D58" s="47"/>
      <c r="J58" s="2"/>
      <c r="K58" s="47"/>
      <c r="L58" s="2"/>
      <c r="M58" s="47"/>
    </row>
    <row r="59" spans="1:13" ht="15" thickBot="1">
      <c r="A59" s="3"/>
      <c r="B59" s="48"/>
      <c r="C59" s="3"/>
      <c r="D59" s="48"/>
      <c r="J59" s="3"/>
      <c r="K59" s="48"/>
      <c r="L59" s="3"/>
      <c r="M59" s="48"/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algorithmName="SHA-512" hashValue="a0cHeoKbTBWkgDdb7NuUYCz1WLNdop2k6B7Wdg4yuinPwXpstMQq1eb0+ibzfXvXFWMQl5fow5Guaqf3DgSBmQ==" saltValue="Svb+6v7okhJg2MdhMmpWfA==" spinCount="100000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8" enableFormatConditionsCalculation="0"/>
  <dimension ref="A1:M118"/>
  <sheetViews>
    <sheetView workbookViewId="0">
      <selection activeCell="M18" activeCellId="3" sqref="B18 D18 K18 M18"/>
    </sheetView>
  </sheetViews>
  <sheetFormatPr baseColWidth="10" defaultColWidth="8.83203125" defaultRowHeight="14" x14ac:dyDescent="0"/>
  <cols>
    <col min="1" max="1" width="26.5" bestFit="1" customWidth="1"/>
    <col min="2" max="2" width="8.5" customWidth="1"/>
    <col min="3" max="3" width="24.1640625" bestFit="1" customWidth="1"/>
    <col min="6" max="6" width="11" bestFit="1" customWidth="1"/>
    <col min="10" max="10" width="23.5" bestFit="1" customWidth="1"/>
    <col min="12" max="12" width="20.5" bestFit="1" customWidth="1"/>
    <col min="13" max="13" width="8.5" customWidth="1"/>
  </cols>
  <sheetData>
    <row r="1" spans="1:13" ht="23">
      <c r="A1" s="12" t="s">
        <v>210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88" t="s">
        <v>43</v>
      </c>
      <c r="H3" s="17"/>
      <c r="I3" s="17"/>
      <c r="J3" s="17"/>
      <c r="K3" s="17"/>
      <c r="L3" s="17"/>
      <c r="M3" s="18"/>
    </row>
    <row r="4" spans="1:13" ht="15" thickBot="1"/>
    <row r="5" spans="1:13" ht="16" thickBot="1">
      <c r="A5" s="25" t="str">
        <f>+TABELLONE!B81</f>
        <v>AC DENTI</v>
      </c>
      <c r="B5" s="39">
        <f>IF(B17&lt;66,0,IF(B17&lt;70,1,IF(B17&lt;74,2,IF(B17&lt;78,3,IF(B17&lt;82,4,IF(B17&lt;86,5,IF(B17&lt;90,6,IF(B17&lt;94,7,IF(B17&lt;98,8,IF(B17&lt;101,9,10))))))))))</f>
        <v>0</v>
      </c>
      <c r="C5" s="25" t="str">
        <f>+TABELLONE!A81</f>
        <v>MC TOWN</v>
      </c>
      <c r="D5" s="39">
        <f>IF(D17&lt;66,0,IF(D17&lt;70,1,IF(D17&lt;74,2,IF(D17&lt;78,3,IF(D17&lt;82,4,IF(D17&lt;86,5,IF(D17&lt;90,6,IF(D17&lt;94,7,IF(D17&lt;98,8,IF(D17&lt;101,9,10))))))))))</f>
        <v>0</v>
      </c>
      <c r="F5" s="89" t="s">
        <v>197</v>
      </c>
      <c r="J5" s="25" t="str">
        <f>+TABELLONE!B82</f>
        <v>MARCELLONA</v>
      </c>
      <c r="K5" s="39">
        <f>IF(K17&lt;66,0,IF(K17&lt;70,1,IF(K17&lt;74,2,IF(K17&lt;78,3,IF(K17&lt;82,4,IF(K17&lt;86,5,IF(K17&lt;90,6,IF(K17&lt;94,7,IF(K17&lt;98,8,IF(K17&lt;101,9,10))))))))))</f>
        <v>0</v>
      </c>
      <c r="L5" s="25" t="str">
        <f>+TABELLONE!A82</f>
        <v>EVRIBADI</v>
      </c>
      <c r="M5" s="39">
        <f>IF(M17&lt;66,0,IF(M17&lt;70,1,IF(M17&lt;74,2,IF(M17&lt;78,3,IF(M17&lt;82,4,IF(M17&lt;86,5,IF(M17&lt;90,6,IF(M17&lt;94,7,IF(M17&lt;98,8,IF(M17&lt;101,9,10))))))))))</f>
        <v>0</v>
      </c>
    </row>
    <row r="6" spans="1:13">
      <c r="A6" s="9"/>
      <c r="B6" s="40"/>
      <c r="C6" s="9"/>
      <c r="D6" s="40"/>
      <c r="J6" s="9"/>
      <c r="K6" s="40"/>
      <c r="L6" s="9"/>
      <c r="M6" s="40"/>
    </row>
    <row r="7" spans="1:13">
      <c r="A7" s="9"/>
      <c r="B7" s="41"/>
      <c r="C7" s="9"/>
      <c r="D7" s="41"/>
      <c r="J7" s="9"/>
      <c r="K7" s="41"/>
      <c r="L7" s="9"/>
      <c r="M7" s="41"/>
    </row>
    <row r="8" spans="1:13">
      <c r="A8" s="9"/>
      <c r="B8" s="41"/>
      <c r="C8" s="9"/>
      <c r="D8" s="41"/>
      <c r="J8" s="9"/>
      <c r="K8" s="41"/>
      <c r="L8" s="9"/>
      <c r="M8" s="41"/>
    </row>
    <row r="9" spans="1:13">
      <c r="A9" s="9"/>
      <c r="B9" s="41"/>
      <c r="C9" s="9"/>
      <c r="D9" s="41"/>
      <c r="J9" s="9"/>
      <c r="K9" s="41"/>
      <c r="L9" s="9"/>
      <c r="M9" s="41"/>
    </row>
    <row r="10" spans="1:13">
      <c r="A10" s="9"/>
      <c r="B10" s="41"/>
      <c r="C10" s="9"/>
      <c r="D10" s="41"/>
      <c r="J10" s="9"/>
      <c r="K10" s="41"/>
      <c r="L10" s="9"/>
      <c r="M10" s="41"/>
    </row>
    <row r="11" spans="1:13">
      <c r="A11" s="9"/>
      <c r="B11" s="41"/>
      <c r="C11" s="9"/>
      <c r="D11" s="41"/>
      <c r="J11" s="9"/>
      <c r="K11" s="41"/>
      <c r="L11" s="9"/>
      <c r="M11" s="41"/>
    </row>
    <row r="12" spans="1:13">
      <c r="A12" s="9"/>
      <c r="B12" s="41"/>
      <c r="C12" s="9"/>
      <c r="D12" s="41"/>
      <c r="J12" s="9"/>
      <c r="K12" s="41"/>
      <c r="L12" s="9"/>
      <c r="M12" s="41"/>
    </row>
    <row r="13" spans="1:13">
      <c r="A13" s="9"/>
      <c r="B13" s="41"/>
      <c r="C13" s="9"/>
      <c r="D13" s="41"/>
      <c r="J13" s="9"/>
      <c r="K13" s="41"/>
      <c r="L13" s="9"/>
      <c r="M13" s="41"/>
    </row>
    <row r="14" spans="1:13">
      <c r="A14" s="9"/>
      <c r="B14" s="41"/>
      <c r="C14" s="9"/>
      <c r="D14" s="41"/>
      <c r="J14" s="9"/>
      <c r="K14" s="41"/>
      <c r="L14" s="9"/>
      <c r="M14" s="41"/>
    </row>
    <row r="15" spans="1:13">
      <c r="A15" s="9"/>
      <c r="B15" s="41"/>
      <c r="C15" s="9"/>
      <c r="D15" s="41"/>
      <c r="J15" s="9"/>
      <c r="K15" s="41"/>
      <c r="L15" s="9"/>
      <c r="M15" s="41"/>
    </row>
    <row r="16" spans="1:13" ht="15" thickBot="1">
      <c r="A16" s="9"/>
      <c r="B16" s="41"/>
      <c r="C16" s="9"/>
      <c r="D16" s="41"/>
      <c r="J16" s="9"/>
      <c r="K16" s="41"/>
      <c r="L16" s="9"/>
      <c r="M16" s="41"/>
    </row>
    <row r="17" spans="1:13" ht="15" thickBot="1">
      <c r="A17" s="30" t="s">
        <v>44</v>
      </c>
      <c r="B17" s="39">
        <v>1</v>
      </c>
      <c r="C17" s="45"/>
      <c r="D17" s="39"/>
      <c r="J17" s="30" t="s">
        <v>44</v>
      </c>
      <c r="K17" s="39">
        <v>1</v>
      </c>
      <c r="L17" s="45"/>
      <c r="M17" s="39"/>
    </row>
    <row r="18" spans="1:13" ht="15" thickBot="1">
      <c r="B18" s="100">
        <f>SUM(B6:B17)</f>
        <v>1</v>
      </c>
      <c r="D18" s="100">
        <f>SUM(D6:D17)</f>
        <v>0</v>
      </c>
      <c r="K18" s="100">
        <f>SUM(K6:K17)</f>
        <v>1</v>
      </c>
      <c r="M18" s="100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6"/>
      <c r="C20" s="1"/>
      <c r="D20" s="46"/>
      <c r="J20" s="1"/>
      <c r="K20" s="46"/>
      <c r="L20" s="1"/>
      <c r="M20" s="46"/>
    </row>
    <row r="21" spans="1:13">
      <c r="A21" s="2"/>
      <c r="B21" s="85"/>
      <c r="C21" s="2"/>
      <c r="D21" s="85"/>
      <c r="J21" s="2"/>
      <c r="K21" s="85"/>
      <c r="L21" s="2"/>
      <c r="M21" s="85"/>
    </row>
    <row r="22" spans="1:13">
      <c r="A22" s="2"/>
      <c r="B22" s="47"/>
      <c r="C22" s="2"/>
      <c r="D22" s="47"/>
      <c r="J22" s="2"/>
      <c r="K22" s="47"/>
      <c r="L22" s="2"/>
      <c r="M22" s="47"/>
    </row>
    <row r="23" spans="1:13">
      <c r="A23" s="2"/>
      <c r="B23" s="47"/>
      <c r="C23" s="2"/>
      <c r="D23" s="47"/>
      <c r="J23" s="2"/>
      <c r="K23" s="47"/>
      <c r="L23" s="2"/>
      <c r="M23" s="47"/>
    </row>
    <row r="24" spans="1:13">
      <c r="A24" s="2"/>
      <c r="B24" s="90"/>
      <c r="C24" s="2"/>
      <c r="D24" s="90"/>
      <c r="J24" s="2"/>
      <c r="K24" s="90"/>
      <c r="L24" s="2"/>
      <c r="M24" s="90"/>
    </row>
    <row r="25" spans="1:13">
      <c r="A25" s="2"/>
      <c r="B25" s="85"/>
      <c r="C25" s="2"/>
      <c r="D25" s="85"/>
      <c r="J25" s="2"/>
      <c r="K25" s="85"/>
      <c r="L25" s="2"/>
      <c r="M25" s="85"/>
    </row>
    <row r="26" spans="1:13">
      <c r="A26" s="2"/>
      <c r="B26" s="47"/>
      <c r="C26" s="2"/>
      <c r="D26" s="47"/>
      <c r="J26" s="2"/>
      <c r="K26" s="47"/>
      <c r="L26" s="2"/>
      <c r="M26" s="47"/>
    </row>
    <row r="27" spans="1:13">
      <c r="A27" s="2"/>
      <c r="B27" s="47"/>
      <c r="C27" s="2"/>
      <c r="D27" s="47"/>
      <c r="J27" s="2"/>
      <c r="K27" s="47"/>
      <c r="L27" s="2"/>
      <c r="M27" s="47"/>
    </row>
    <row r="28" spans="1:13">
      <c r="A28" s="2"/>
      <c r="B28" s="47"/>
      <c r="C28" s="2"/>
      <c r="D28" s="47"/>
      <c r="J28" s="2"/>
      <c r="K28" s="47"/>
      <c r="L28" s="2"/>
      <c r="M28" s="47"/>
    </row>
    <row r="29" spans="1:13" ht="15" thickBot="1">
      <c r="A29" s="3"/>
      <c r="B29" s="48"/>
      <c r="C29" s="3"/>
      <c r="D29" s="48"/>
      <c r="J29" s="3"/>
      <c r="K29" s="48"/>
      <c r="L29" s="3"/>
      <c r="M29" s="48"/>
    </row>
    <row r="32" spans="1:13" ht="15" thickBot="1"/>
    <row r="33" spans="1:13" ht="21" thickBot="1">
      <c r="A33" s="135" t="s">
        <v>27</v>
      </c>
      <c r="B33" s="136"/>
      <c r="C33" s="136"/>
      <c r="D33" s="136"/>
      <c r="E33" s="136"/>
      <c r="F33" s="136"/>
      <c r="G33" s="136"/>
      <c r="H33" s="136"/>
      <c r="I33" s="136"/>
      <c r="J33" s="136"/>
      <c r="K33" s="136"/>
      <c r="L33" s="136"/>
      <c r="M33" s="137"/>
    </row>
    <row r="34" spans="1:13" ht="15" thickBot="1"/>
    <row r="35" spans="1:13" ht="15" thickBot="1">
      <c r="A35" s="25" t="str">
        <f>+TABELLONE!B83</f>
        <v>NUMBERS</v>
      </c>
      <c r="B35" s="39">
        <f>IF(B47&lt;66,0,IF(B47&lt;70,1,IF(B47&lt;74,2,IF(B47&lt;78,3,IF(B47&lt;82,4,IF(B47&lt;86,5,IF(B47&lt;90,6,IF(B47&lt;94,7,IF(B47&lt;98,8,IF(B47&lt;101,9,10))))))))))</f>
        <v>0</v>
      </c>
      <c r="C35" s="25" t="str">
        <f>+TABELLONE!A83</f>
        <v>CS RIPOSA</v>
      </c>
      <c r="D35" s="39">
        <f>IF(D47&lt;66,0,IF(D47&lt;70,1,IF(D47&lt;74,2,IF(D47&lt;78,3,IF(D47&lt;82,4,IF(D47&lt;86,5,IF(D47&lt;90,6,IF(D47&lt;94,7,IF(D47&lt;98,8,IF(D47&lt;101,9,10))))))))))</f>
        <v>0</v>
      </c>
      <c r="J35" s="25" t="str">
        <f>+TABELLONE!B84</f>
        <v>INTERFOGAT</v>
      </c>
      <c r="K35" s="39">
        <f>IF(K47&lt;66,0,IF(K47&lt;70,1,IF(K47&lt;74,2,IF(K47&lt;78,3,IF(K47&lt;82,4,IF(K47&lt;86,5,IF(K47&lt;90,6,IF(K47&lt;94,7,IF(K47&lt;98,8,IF(K47&lt;101,9,10))))))))))</f>
        <v>0</v>
      </c>
      <c r="L35" s="25" t="str">
        <f>+TABELLONE!A84</f>
        <v>FLYBEARD</v>
      </c>
      <c r="M35" s="39">
        <f>IF(M47&lt;66,0,IF(M47&lt;70,1,IF(M47&lt;74,2,IF(M47&lt;78,3,IF(M47&lt;82,4,IF(M47&lt;86,5,IF(M47&lt;90,6,IF(M47&lt;94,7,IF(M47&lt;98,8,IF(M47&lt;101,9,10))))))))))</f>
        <v>0</v>
      </c>
    </row>
    <row r="36" spans="1:13">
      <c r="A36" s="9"/>
      <c r="B36" s="40"/>
      <c r="C36" s="9"/>
      <c r="D36" s="40"/>
      <c r="J36" s="9"/>
      <c r="K36" s="40"/>
      <c r="L36" s="9"/>
      <c r="M36" s="40"/>
    </row>
    <row r="37" spans="1:13">
      <c r="A37" s="9"/>
      <c r="B37" s="41"/>
      <c r="C37" s="9"/>
      <c r="D37" s="41"/>
      <c r="J37" s="9"/>
      <c r="K37" s="41"/>
      <c r="L37" s="9"/>
      <c r="M37" s="41"/>
    </row>
    <row r="38" spans="1:13">
      <c r="A38" s="9"/>
      <c r="B38" s="41"/>
      <c r="C38" s="9"/>
      <c r="D38" s="41"/>
      <c r="J38" s="9"/>
      <c r="K38" s="41"/>
      <c r="L38" s="9"/>
      <c r="M38" s="41"/>
    </row>
    <row r="39" spans="1:13">
      <c r="A39" s="9"/>
      <c r="B39" s="41"/>
      <c r="C39" s="9"/>
      <c r="D39" s="41"/>
      <c r="J39" s="9"/>
      <c r="K39" s="41"/>
      <c r="L39" s="9"/>
      <c r="M39" s="41"/>
    </row>
    <row r="40" spans="1:13">
      <c r="A40" s="9"/>
      <c r="B40" s="41"/>
      <c r="C40" s="9"/>
      <c r="D40" s="41"/>
      <c r="J40" s="9"/>
      <c r="K40" s="41"/>
      <c r="L40" s="9"/>
      <c r="M40" s="41"/>
    </row>
    <row r="41" spans="1:13">
      <c r="A41" s="9"/>
      <c r="B41" s="41"/>
      <c r="C41" s="9"/>
      <c r="D41" s="41"/>
      <c r="J41" s="9"/>
      <c r="K41" s="41"/>
      <c r="L41" s="9"/>
      <c r="M41" s="41"/>
    </row>
    <row r="42" spans="1:13">
      <c r="A42" s="9"/>
      <c r="B42" s="41"/>
      <c r="C42" s="9"/>
      <c r="D42" s="41"/>
      <c r="J42" s="9"/>
      <c r="K42" s="41"/>
      <c r="L42" s="9"/>
      <c r="M42" s="41"/>
    </row>
    <row r="43" spans="1:13">
      <c r="A43" s="9"/>
      <c r="B43" s="41"/>
      <c r="C43" s="9"/>
      <c r="D43" s="41"/>
      <c r="J43" s="9"/>
      <c r="K43" s="41"/>
      <c r="L43" s="9"/>
      <c r="M43" s="41"/>
    </row>
    <row r="44" spans="1:13">
      <c r="A44" s="9"/>
      <c r="B44" s="41"/>
      <c r="C44" s="9"/>
      <c r="D44" s="41"/>
      <c r="J44" s="9"/>
      <c r="K44" s="41"/>
      <c r="L44" s="9"/>
      <c r="M44" s="41"/>
    </row>
    <row r="45" spans="1:13">
      <c r="A45" s="9"/>
      <c r="B45" s="41"/>
      <c r="C45" s="9"/>
      <c r="D45" s="41"/>
      <c r="J45" s="9"/>
      <c r="K45" s="41"/>
      <c r="L45" s="9"/>
      <c r="M45" s="41"/>
    </row>
    <row r="46" spans="1:13" ht="15" thickBot="1">
      <c r="A46" s="9"/>
      <c r="B46" s="41"/>
      <c r="C46" s="9"/>
      <c r="D46" s="41"/>
      <c r="J46" s="9"/>
      <c r="K46" s="41"/>
      <c r="L46" s="9"/>
      <c r="M46" s="41"/>
    </row>
    <row r="47" spans="1:13" ht="15" thickBot="1">
      <c r="A47" s="30" t="s">
        <v>44</v>
      </c>
      <c r="B47" s="39">
        <v>1</v>
      </c>
      <c r="C47" s="45"/>
      <c r="D47" s="39"/>
      <c r="J47" s="30" t="s">
        <v>44</v>
      </c>
      <c r="K47" s="39">
        <v>1</v>
      </c>
      <c r="L47" s="45"/>
      <c r="M47" s="39"/>
    </row>
    <row r="48" spans="1:13" ht="15" thickBot="1">
      <c r="B48" s="62">
        <f>SUM(B36:B47)</f>
        <v>1</v>
      </c>
      <c r="D48" s="62">
        <f>SUM(D36:D47)</f>
        <v>0</v>
      </c>
      <c r="K48" s="62">
        <f>SUM(K36:K47)</f>
        <v>1</v>
      </c>
      <c r="M48" s="62">
        <f>SUM(M36:M47)</f>
        <v>0</v>
      </c>
    </row>
    <row r="49" spans="1:13" ht="15" thickBot="1">
      <c r="A49" s="34" t="s">
        <v>14</v>
      </c>
      <c r="C49" s="34" t="s">
        <v>14</v>
      </c>
      <c r="J49" s="34" t="s">
        <v>14</v>
      </c>
      <c r="L49" s="34" t="s">
        <v>14</v>
      </c>
    </row>
    <row r="50" spans="1:13">
      <c r="A50" s="1"/>
      <c r="B50" s="46"/>
      <c r="C50" s="1"/>
      <c r="D50" s="46"/>
      <c r="J50" s="1"/>
      <c r="K50" s="46"/>
      <c r="L50" s="1"/>
      <c r="M50" s="46"/>
    </row>
    <row r="51" spans="1:13">
      <c r="A51" s="2"/>
      <c r="B51" s="85"/>
      <c r="C51" s="2"/>
      <c r="D51" s="85"/>
      <c r="J51" s="2"/>
      <c r="K51" s="85"/>
      <c r="L51" s="2"/>
      <c r="M51" s="85"/>
    </row>
    <row r="52" spans="1:13">
      <c r="A52" s="2"/>
      <c r="B52" s="47"/>
      <c r="C52" s="2"/>
      <c r="D52" s="47"/>
      <c r="J52" s="2"/>
      <c r="K52" s="47"/>
      <c r="L52" s="2"/>
      <c r="M52" s="47"/>
    </row>
    <row r="53" spans="1:13">
      <c r="A53" s="2"/>
      <c r="B53" s="47"/>
      <c r="C53" s="2"/>
      <c r="D53" s="47"/>
      <c r="J53" s="2"/>
      <c r="K53" s="47"/>
      <c r="L53" s="2"/>
      <c r="M53" s="47"/>
    </row>
    <row r="54" spans="1:13">
      <c r="A54" s="2"/>
      <c r="B54" s="90"/>
      <c r="C54" s="2"/>
      <c r="D54" s="90"/>
      <c r="J54" s="2"/>
      <c r="K54" s="90"/>
      <c r="L54" s="2"/>
      <c r="M54" s="90"/>
    </row>
    <row r="55" spans="1:13">
      <c r="A55" s="2"/>
      <c r="B55" s="85"/>
      <c r="C55" s="2"/>
      <c r="D55" s="85"/>
      <c r="J55" s="2"/>
      <c r="K55" s="85"/>
      <c r="L55" s="2"/>
      <c r="M55" s="85"/>
    </row>
    <row r="56" spans="1:13">
      <c r="A56" s="2"/>
      <c r="B56" s="47"/>
      <c r="C56" s="2"/>
      <c r="D56" s="47"/>
      <c r="J56" s="2"/>
      <c r="K56" s="47"/>
      <c r="L56" s="2"/>
      <c r="M56" s="47"/>
    </row>
    <row r="57" spans="1:13">
      <c r="A57" s="2"/>
      <c r="B57" s="47"/>
      <c r="C57" s="2"/>
      <c r="D57" s="47"/>
      <c r="J57" s="2"/>
      <c r="K57" s="47"/>
      <c r="L57" s="2"/>
      <c r="M57" s="47"/>
    </row>
    <row r="58" spans="1:13">
      <c r="A58" s="2"/>
      <c r="B58" s="47"/>
      <c r="C58" s="2"/>
      <c r="D58" s="47"/>
      <c r="J58" s="2"/>
      <c r="K58" s="47"/>
      <c r="L58" s="2"/>
      <c r="M58" s="47"/>
    </row>
    <row r="59" spans="1:13" ht="15" thickBot="1">
      <c r="A59" s="3"/>
      <c r="B59" s="48"/>
      <c r="C59" s="3"/>
      <c r="D59" s="48"/>
      <c r="J59" s="3"/>
      <c r="K59" s="48"/>
      <c r="L59" s="3"/>
      <c r="M59" s="48"/>
    </row>
    <row r="62" spans="1:13">
      <c r="A62" s="19"/>
      <c r="B62" s="19"/>
      <c r="C62" s="19"/>
      <c r="D62" s="19"/>
      <c r="E62" s="19"/>
      <c r="F62" s="19"/>
      <c r="H62" s="19"/>
      <c r="I62" s="19"/>
      <c r="J62" s="19"/>
      <c r="K62" s="19"/>
      <c r="L62" s="19"/>
      <c r="M62" s="19"/>
    </row>
    <row r="63" spans="1:1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33:M33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9" enableFormatConditionsCalculation="0"/>
  <dimension ref="A1:O118"/>
  <sheetViews>
    <sheetView zoomScale="90" zoomScaleNormal="90" zoomScalePageLayoutView="90" workbookViewId="0">
      <selection activeCell="B18" activeCellId="3" sqref="M18 K18 D18 B18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5" ht="23">
      <c r="A1" s="12" t="s">
        <v>45</v>
      </c>
    </row>
    <row r="2" spans="1:15" ht="15" thickBot="1"/>
    <row r="3" spans="1:15" ht="21" thickBot="1">
      <c r="A3" s="16"/>
      <c r="B3" s="17"/>
      <c r="C3" s="17"/>
      <c r="D3" s="17"/>
      <c r="E3" s="17"/>
      <c r="F3" s="17"/>
      <c r="G3" s="13" t="s">
        <v>28</v>
      </c>
      <c r="H3" s="17"/>
      <c r="I3" s="17"/>
      <c r="J3" s="17"/>
      <c r="K3" s="17"/>
      <c r="L3" s="17"/>
      <c r="M3" s="18"/>
    </row>
    <row r="4" spans="1:15" ht="15" thickBot="1"/>
    <row r="5" spans="1:15" ht="15" thickBot="1">
      <c r="A5" s="25" t="str">
        <f>TABELLONE!A89</f>
        <v>rigori</v>
      </c>
      <c r="B5" s="39">
        <f>IF(B18&lt;66,0,IF(B18&lt;70,1,IF(B18&lt;74,2,IF(B18&lt;78,3,IF(B18&lt;82,4,IF(B18&lt;86,5,IF(B18&lt;90,6,IF(B18&lt;94,7,IF(B18&lt;98,8,IF(B18&lt;101,9,10))))))))))</f>
        <v>0</v>
      </c>
      <c r="C5" s="25" t="str">
        <f>TABELLONE!B89</f>
        <v>rigori</v>
      </c>
      <c r="D5" s="39">
        <f>IF(D18&lt;66,0,IF(D18&lt;70,1,IF(D18&lt;74,2,IF(D18&lt;78,3,IF(D18&lt;82,4,IF(D18&lt;86,5,IF(D18&lt;90,6,IF(D18&lt;94,7,IF(D18&lt;98,8,IF(D18&lt;101,9,10))))))))))</f>
        <v>0</v>
      </c>
      <c r="J5" s="25" t="str">
        <f>TABELLONE!A90</f>
        <v>rigori</v>
      </c>
      <c r="K5" s="39">
        <f>IF(K18&lt;66,0,IF(K18&lt;70,1,IF(K18&lt;74,2,IF(K18&lt;78,3,IF(K18&lt;82,4,IF(K18&lt;86,5,IF(K18&lt;90,6,IF(K18&lt;94,7,IF(K18&lt;98,8,IF(K18&lt;101,9,10))))))))))</f>
        <v>0</v>
      </c>
      <c r="L5" s="25" t="str">
        <f>TABELLONE!B90</f>
        <v>rigori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5" ht="18">
      <c r="A6" s="9"/>
      <c r="B6" s="40"/>
      <c r="C6" s="9"/>
      <c r="D6" s="40"/>
      <c r="F6" s="4"/>
      <c r="H6" s="83"/>
      <c r="J6" s="9"/>
      <c r="K6" s="40"/>
      <c r="L6" s="9"/>
      <c r="M6" s="40"/>
      <c r="O6" s="78"/>
    </row>
    <row r="7" spans="1:15" ht="18">
      <c r="A7" s="9"/>
      <c r="B7" s="41"/>
      <c r="C7" s="9"/>
      <c r="D7" s="41"/>
      <c r="F7" s="92"/>
      <c r="H7" s="83"/>
      <c r="J7" s="9"/>
      <c r="K7" s="41"/>
      <c r="L7" s="9"/>
      <c r="M7" s="41"/>
      <c r="O7" s="78"/>
    </row>
    <row r="8" spans="1:15" ht="18">
      <c r="A8" s="9"/>
      <c r="B8" s="41"/>
      <c r="C8" s="9"/>
      <c r="D8" s="41"/>
      <c r="F8" s="92"/>
      <c r="H8" s="83"/>
      <c r="J8" s="9"/>
      <c r="K8" s="41"/>
      <c r="L8" s="9"/>
      <c r="M8" s="41"/>
      <c r="O8" s="78"/>
    </row>
    <row r="9" spans="1:15" ht="18">
      <c r="A9" s="9"/>
      <c r="B9" s="41"/>
      <c r="C9" s="9"/>
      <c r="D9" s="41"/>
      <c r="F9" s="92"/>
      <c r="H9" s="83"/>
      <c r="J9" s="9"/>
      <c r="K9" s="41"/>
      <c r="L9" s="9"/>
      <c r="M9" s="41"/>
      <c r="O9" s="78"/>
    </row>
    <row r="10" spans="1:15" ht="18">
      <c r="A10" s="9"/>
      <c r="B10" s="41"/>
      <c r="C10" s="9"/>
      <c r="D10" s="41"/>
      <c r="H10" s="83"/>
      <c r="J10" s="9"/>
      <c r="K10" s="41"/>
      <c r="L10" s="9"/>
      <c r="M10" s="41"/>
      <c r="O10" s="78"/>
    </row>
    <row r="11" spans="1:15" ht="18">
      <c r="A11" s="9"/>
      <c r="B11" s="41"/>
      <c r="C11" s="9"/>
      <c r="D11" s="41"/>
      <c r="F11" s="78"/>
      <c r="H11" s="83"/>
      <c r="J11" s="9"/>
      <c r="K11" s="41"/>
      <c r="L11" s="9"/>
      <c r="M11" s="41"/>
      <c r="O11" s="78"/>
    </row>
    <row r="12" spans="1:15" ht="18">
      <c r="A12" s="9"/>
      <c r="B12" s="41"/>
      <c r="C12" s="9"/>
      <c r="D12" s="41"/>
      <c r="F12" s="78"/>
      <c r="H12" s="83"/>
      <c r="J12" s="9"/>
      <c r="K12" s="41"/>
      <c r="L12" s="9"/>
      <c r="M12" s="41"/>
      <c r="O12" s="78"/>
    </row>
    <row r="13" spans="1:15" ht="18">
      <c r="A13" s="9"/>
      <c r="B13" s="41"/>
      <c r="C13" s="9"/>
      <c r="D13" s="41"/>
      <c r="F13" s="78"/>
      <c r="H13" s="83"/>
      <c r="J13" s="9"/>
      <c r="K13" s="41"/>
      <c r="L13" s="9"/>
      <c r="M13" s="41"/>
      <c r="O13" s="78"/>
    </row>
    <row r="14" spans="1:15" ht="18">
      <c r="A14" s="9"/>
      <c r="B14" s="41"/>
      <c r="C14" s="9"/>
      <c r="D14" s="41"/>
      <c r="F14" s="78"/>
      <c r="H14" s="83"/>
      <c r="J14" s="9"/>
      <c r="K14" s="41"/>
      <c r="L14" s="9"/>
      <c r="M14" s="41"/>
      <c r="O14" s="78"/>
    </row>
    <row r="15" spans="1:15" ht="18">
      <c r="A15" s="9"/>
      <c r="B15" s="41"/>
      <c r="C15" s="9"/>
      <c r="D15" s="41"/>
      <c r="F15" s="78"/>
      <c r="H15" s="83"/>
      <c r="J15" s="9"/>
      <c r="K15" s="41"/>
      <c r="L15" s="9"/>
      <c r="M15" s="41"/>
      <c r="O15" s="78"/>
    </row>
    <row r="16" spans="1:15" ht="19" thickBot="1">
      <c r="A16" s="9"/>
      <c r="B16" s="41"/>
      <c r="C16" s="9"/>
      <c r="D16" s="41"/>
      <c r="F16" s="78"/>
      <c r="H16" s="83"/>
      <c r="J16" s="9"/>
      <c r="K16" s="41"/>
      <c r="L16" s="9"/>
      <c r="M16" s="41"/>
      <c r="O16" s="78"/>
    </row>
    <row r="17" spans="1:15" ht="19" thickBot="1">
      <c r="A17" s="30" t="s">
        <v>44</v>
      </c>
      <c r="B17" s="39">
        <v>1</v>
      </c>
      <c r="C17" s="45"/>
      <c r="D17" s="39"/>
      <c r="F17" s="78"/>
      <c r="H17" s="83"/>
      <c r="J17" s="30" t="s">
        <v>44</v>
      </c>
      <c r="K17" s="39">
        <v>1</v>
      </c>
      <c r="L17" s="45"/>
      <c r="M17" s="39"/>
      <c r="O17" s="78"/>
    </row>
    <row r="18" spans="1:15" ht="19" thickBot="1">
      <c r="B18" s="100">
        <f>SUM(B6:B17)</f>
        <v>1</v>
      </c>
      <c r="D18" s="100">
        <f>SUM(D6:D17)</f>
        <v>0</v>
      </c>
      <c r="F18" s="78"/>
      <c r="H18" s="83"/>
      <c r="K18" s="100">
        <f>SUM(K6:K17)</f>
        <v>1</v>
      </c>
      <c r="M18" s="100">
        <f>SUM(M6:M17)</f>
        <v>0</v>
      </c>
      <c r="O18" s="78"/>
    </row>
    <row r="19" spans="1:15" ht="19" thickBot="1">
      <c r="A19" s="34" t="s">
        <v>14</v>
      </c>
      <c r="C19" s="34" t="s">
        <v>14</v>
      </c>
      <c r="F19" s="78"/>
      <c r="H19" s="83"/>
      <c r="J19" s="34" t="s">
        <v>14</v>
      </c>
      <c r="L19" s="34" t="s">
        <v>14</v>
      </c>
      <c r="O19" s="78"/>
    </row>
    <row r="20" spans="1:15" ht="18">
      <c r="A20" s="1"/>
      <c r="B20" s="46"/>
      <c r="C20" s="1"/>
      <c r="D20" s="46"/>
      <c r="F20" s="78"/>
      <c r="H20" s="83"/>
      <c r="J20" s="1"/>
      <c r="K20" s="46"/>
      <c r="L20" s="1"/>
      <c r="M20" s="46"/>
      <c r="O20" s="78"/>
    </row>
    <row r="21" spans="1:15" ht="18">
      <c r="A21" s="2"/>
      <c r="B21" s="85"/>
      <c r="C21" s="2"/>
      <c r="D21" s="85"/>
      <c r="F21" s="78"/>
      <c r="H21" s="83"/>
      <c r="J21" s="2"/>
      <c r="K21" s="85"/>
      <c r="L21" s="2"/>
      <c r="M21" s="85"/>
      <c r="O21" s="78"/>
    </row>
    <row r="22" spans="1:15" ht="18">
      <c r="A22" s="2"/>
      <c r="B22" s="47"/>
      <c r="C22" s="2"/>
      <c r="D22" s="47"/>
      <c r="F22" s="78"/>
      <c r="H22" s="83"/>
      <c r="J22" s="2"/>
      <c r="K22" s="47"/>
      <c r="L22" s="2"/>
      <c r="M22" s="47"/>
      <c r="O22" s="78"/>
    </row>
    <row r="23" spans="1:15" ht="18">
      <c r="A23" s="2"/>
      <c r="B23" s="47"/>
      <c r="C23" s="2"/>
      <c r="D23" s="47"/>
      <c r="F23" s="78"/>
      <c r="H23" s="83"/>
      <c r="J23" s="2"/>
      <c r="K23" s="47"/>
      <c r="L23" s="2"/>
      <c r="M23" s="47"/>
      <c r="O23" s="78"/>
    </row>
    <row r="24" spans="1:15" ht="18">
      <c r="A24" s="2"/>
      <c r="B24" s="90"/>
      <c r="C24" s="2"/>
      <c r="D24" s="90"/>
      <c r="F24" s="78"/>
      <c r="H24" s="83"/>
      <c r="J24" s="2"/>
      <c r="K24" s="90"/>
      <c r="L24" s="2"/>
      <c r="M24" s="90"/>
      <c r="O24" s="78"/>
    </row>
    <row r="25" spans="1:15" ht="18">
      <c r="A25" s="2"/>
      <c r="B25" s="85"/>
      <c r="C25" s="2"/>
      <c r="D25" s="85"/>
      <c r="F25" s="78"/>
      <c r="H25" s="83"/>
      <c r="J25" s="2"/>
      <c r="K25" s="85"/>
      <c r="L25" s="2"/>
      <c r="M25" s="85"/>
      <c r="O25" s="78"/>
    </row>
    <row r="26" spans="1:15" ht="18">
      <c r="A26" s="2"/>
      <c r="B26" s="47"/>
      <c r="C26" s="2"/>
      <c r="D26" s="47"/>
      <c r="F26" s="78"/>
      <c r="H26" s="83"/>
      <c r="J26" s="2"/>
      <c r="K26" s="47"/>
      <c r="L26" s="2"/>
      <c r="M26" s="47"/>
      <c r="O26" s="78"/>
    </row>
    <row r="27" spans="1:15" ht="18">
      <c r="A27" s="2"/>
      <c r="B27" s="47"/>
      <c r="C27" s="2"/>
      <c r="D27" s="47"/>
      <c r="F27" s="78"/>
      <c r="H27" s="83"/>
      <c r="J27" s="2"/>
      <c r="K27" s="47"/>
      <c r="L27" s="2"/>
      <c r="M27" s="47"/>
      <c r="O27" s="78"/>
    </row>
    <row r="28" spans="1:15" ht="18">
      <c r="A28" s="2"/>
      <c r="B28" s="47"/>
      <c r="C28" s="2"/>
      <c r="D28" s="47"/>
      <c r="F28" s="78"/>
      <c r="J28" s="2"/>
      <c r="K28" s="47"/>
      <c r="L28" s="2"/>
      <c r="M28" s="47"/>
    </row>
    <row r="29" spans="1:15" ht="15" thickBot="1">
      <c r="A29" s="3"/>
      <c r="B29" s="48"/>
      <c r="C29" s="3"/>
      <c r="D29" s="48"/>
      <c r="J29" s="3"/>
      <c r="K29" s="48"/>
      <c r="L29" s="3"/>
      <c r="M29" s="48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41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0" enableFormatConditionsCalculation="0"/>
  <dimension ref="A1:N118"/>
  <sheetViews>
    <sheetView workbookViewId="0">
      <selection activeCell="J35" sqref="J35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46</v>
      </c>
    </row>
    <row r="2" spans="1:13" ht="15" thickBot="1"/>
    <row r="3" spans="1:13" ht="21" thickBot="1">
      <c r="A3" s="16"/>
      <c r="B3" s="17"/>
      <c r="C3" s="17"/>
      <c r="D3" s="17"/>
      <c r="E3" s="17"/>
      <c r="F3" s="17"/>
      <c r="G3" s="26" t="s">
        <v>28</v>
      </c>
      <c r="H3" s="17"/>
      <c r="I3" s="17"/>
      <c r="J3" s="17"/>
      <c r="K3" s="17"/>
      <c r="L3" s="17"/>
      <c r="M3" s="18"/>
    </row>
    <row r="4" spans="1:13" ht="15" thickBot="1"/>
    <row r="5" spans="1:13" ht="15" thickBot="1">
      <c r="A5" s="25" t="str">
        <f>TABELLONE!B89</f>
        <v>rigori</v>
      </c>
      <c r="B5" s="39">
        <f>IF(B18&lt;66,0,IF(B18&lt;70,1,IF(B18&lt;74,2,IF(B18&lt;78,3,IF(B18&lt;82,4,IF(B18&lt;86,5,IF(B18&lt;90,6,IF(B18&lt;94,7,IF(B18&lt;98,8,IF(B18&lt;101,9,10))))))))))</f>
        <v>0</v>
      </c>
      <c r="C5" s="25" t="str">
        <f>TABELLONE!A89</f>
        <v>rigori</v>
      </c>
      <c r="D5" s="39">
        <f>IF(D18&lt;66,0,IF(D18&lt;70,1,IF(D18&lt;74,2,IF(D18&lt;78,3,IF(D18&lt;82,4,IF(D18&lt;86,5,IF(D18&lt;90,6,IF(D18&lt;94,7,IF(D18&lt;98,8,IF(D18&lt;101,9,10))))))))))</f>
        <v>0</v>
      </c>
      <c r="F5" s="4" t="s">
        <v>197</v>
      </c>
      <c r="J5" s="25" t="str">
        <f>TABELLONE!B90</f>
        <v>rigori</v>
      </c>
      <c r="K5" s="39">
        <f>IF(K18&lt;66,0,IF(K18&lt;70,1,IF(K18&lt;74,2,IF(K18&lt;78,3,IF(K18&lt;82,4,IF(K18&lt;86,5,IF(K18&lt;90,6,IF(K18&lt;94,7,IF(K18&lt;98,8,IF(K18&lt;101,9,10))))))))))</f>
        <v>0</v>
      </c>
      <c r="L5" s="25" t="str">
        <f>TABELLONE!A90</f>
        <v>rigori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 ht="15">
      <c r="A6" s="9"/>
      <c r="B6" s="40"/>
      <c r="C6" s="9"/>
      <c r="D6" s="40"/>
      <c r="F6" s="93"/>
      <c r="J6" s="9"/>
      <c r="K6" s="40"/>
      <c r="L6" s="9"/>
      <c r="M6" s="40"/>
    </row>
    <row r="7" spans="1:13" ht="15">
      <c r="A7" s="9"/>
      <c r="B7" s="41"/>
      <c r="C7" s="9"/>
      <c r="D7" s="41"/>
      <c r="F7" s="93"/>
      <c r="J7" s="9"/>
      <c r="K7" s="41"/>
      <c r="L7" s="9"/>
      <c r="M7" s="41"/>
    </row>
    <row r="8" spans="1:13" ht="15">
      <c r="A8" s="9"/>
      <c r="B8" s="41"/>
      <c r="C8" s="9"/>
      <c r="D8" s="41"/>
      <c r="F8" s="92"/>
      <c r="J8" s="9"/>
      <c r="K8" s="41"/>
      <c r="L8" s="9"/>
      <c r="M8" s="41"/>
    </row>
    <row r="9" spans="1:13">
      <c r="A9" s="9"/>
      <c r="B9" s="41"/>
      <c r="C9" s="9"/>
      <c r="D9" s="41"/>
      <c r="J9" s="9"/>
      <c r="K9" s="41"/>
      <c r="L9" s="9"/>
      <c r="M9" s="41"/>
    </row>
    <row r="10" spans="1:13">
      <c r="A10" s="9"/>
      <c r="B10" s="41"/>
      <c r="C10" s="9"/>
      <c r="D10" s="41"/>
      <c r="J10" s="9"/>
      <c r="K10" s="41"/>
      <c r="L10" s="9"/>
      <c r="M10" s="41"/>
    </row>
    <row r="11" spans="1:13">
      <c r="A11" s="9"/>
      <c r="B11" s="41"/>
      <c r="C11" s="9"/>
      <c r="D11" s="41"/>
      <c r="J11" s="9"/>
      <c r="K11" s="41"/>
      <c r="L11" s="9"/>
      <c r="M11" s="41"/>
    </row>
    <row r="12" spans="1:13">
      <c r="A12" s="9"/>
      <c r="B12" s="41"/>
      <c r="C12" s="9"/>
      <c r="D12" s="41"/>
      <c r="J12" s="9"/>
      <c r="K12" s="41"/>
      <c r="L12" s="9"/>
      <c r="M12" s="41"/>
    </row>
    <row r="13" spans="1:13">
      <c r="A13" s="9"/>
      <c r="B13" s="41"/>
      <c r="C13" s="9"/>
      <c r="D13" s="41"/>
      <c r="J13" s="9"/>
      <c r="K13" s="41"/>
      <c r="L13" s="9"/>
      <c r="M13" s="41"/>
    </row>
    <row r="14" spans="1:13">
      <c r="A14" s="9"/>
      <c r="B14" s="41"/>
      <c r="C14" s="9"/>
      <c r="D14" s="41"/>
      <c r="J14" s="9"/>
      <c r="K14" s="41"/>
      <c r="L14" s="9"/>
      <c r="M14" s="41"/>
    </row>
    <row r="15" spans="1:13">
      <c r="A15" s="9"/>
      <c r="B15" s="41"/>
      <c r="C15" s="9"/>
      <c r="D15" s="41"/>
      <c r="J15" s="9"/>
      <c r="K15" s="41"/>
      <c r="L15" s="9"/>
      <c r="M15" s="41"/>
    </row>
    <row r="16" spans="1:13" ht="15" thickBot="1">
      <c r="A16" s="9"/>
      <c r="B16" s="41"/>
      <c r="C16" s="9"/>
      <c r="D16" s="41"/>
      <c r="J16" s="9"/>
      <c r="K16" s="41"/>
      <c r="L16" s="9"/>
      <c r="M16" s="41"/>
    </row>
    <row r="17" spans="1:13" ht="15" thickBot="1">
      <c r="A17" s="30" t="s">
        <v>44</v>
      </c>
      <c r="B17" s="39">
        <v>1</v>
      </c>
      <c r="C17" s="45"/>
      <c r="D17" s="39"/>
      <c r="J17" s="30" t="s">
        <v>44</v>
      </c>
      <c r="K17" s="39">
        <v>1</v>
      </c>
      <c r="L17" s="45"/>
      <c r="M17" s="39"/>
    </row>
    <row r="18" spans="1:13" ht="15" thickBot="1">
      <c r="B18" s="100">
        <f>SUM(B6:B17)</f>
        <v>1</v>
      </c>
      <c r="D18" s="100">
        <f>SUM(D6:D17)</f>
        <v>0</v>
      </c>
      <c r="K18" s="100">
        <f>SUM(K6:K17)</f>
        <v>1</v>
      </c>
      <c r="M18" s="100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6"/>
      <c r="C20" s="1"/>
      <c r="D20" s="46"/>
      <c r="J20" s="1"/>
      <c r="K20" s="46"/>
      <c r="L20" s="1"/>
      <c r="M20" s="46"/>
    </row>
    <row r="21" spans="1:13">
      <c r="A21" s="2"/>
      <c r="B21" s="85"/>
      <c r="C21" s="2"/>
      <c r="D21" s="85"/>
      <c r="J21" s="2"/>
      <c r="K21" s="85"/>
      <c r="L21" s="2"/>
      <c r="M21" s="85"/>
    </row>
    <row r="22" spans="1:13">
      <c r="A22" s="2"/>
      <c r="B22" s="47"/>
      <c r="C22" s="2"/>
      <c r="D22" s="47"/>
      <c r="J22" s="2"/>
      <c r="K22" s="47"/>
      <c r="L22" s="2"/>
      <c r="M22" s="47"/>
    </row>
    <row r="23" spans="1:13">
      <c r="A23" s="2"/>
      <c r="B23" s="47"/>
      <c r="C23" s="2"/>
      <c r="D23" s="47"/>
      <c r="J23" s="2"/>
      <c r="K23" s="47"/>
      <c r="L23" s="2"/>
      <c r="M23" s="47"/>
    </row>
    <row r="24" spans="1:13">
      <c r="A24" s="2"/>
      <c r="B24" s="90"/>
      <c r="C24" s="2"/>
      <c r="D24" s="90"/>
      <c r="J24" s="2"/>
      <c r="K24" s="90"/>
      <c r="L24" s="2"/>
      <c r="M24" s="90"/>
    </row>
    <row r="25" spans="1:13">
      <c r="A25" s="2"/>
      <c r="B25" s="85"/>
      <c r="C25" s="2"/>
      <c r="D25" s="85"/>
      <c r="J25" s="2"/>
      <c r="K25" s="85"/>
      <c r="L25" s="2"/>
      <c r="M25" s="85"/>
    </row>
    <row r="26" spans="1:13">
      <c r="A26" s="2"/>
      <c r="B26" s="47"/>
      <c r="C26" s="2"/>
      <c r="D26" s="47"/>
      <c r="J26" s="2"/>
      <c r="K26" s="47"/>
      <c r="L26" s="2"/>
      <c r="M26" s="47"/>
    </row>
    <row r="27" spans="1:13">
      <c r="A27" s="2"/>
      <c r="B27" s="47"/>
      <c r="C27" s="2"/>
      <c r="D27" s="47"/>
      <c r="J27" s="2"/>
      <c r="K27" s="47"/>
      <c r="L27" s="2"/>
      <c r="M27" s="47"/>
    </row>
    <row r="28" spans="1:13">
      <c r="A28" s="2"/>
      <c r="B28" s="47"/>
      <c r="C28" s="2"/>
      <c r="D28" s="47"/>
      <c r="J28" s="2"/>
      <c r="K28" s="47"/>
      <c r="L28" s="2"/>
      <c r="M28" s="47"/>
    </row>
    <row r="29" spans="1:13" ht="15" thickBot="1">
      <c r="A29" s="3"/>
      <c r="B29" s="48"/>
      <c r="C29" s="3"/>
      <c r="D29" s="48"/>
      <c r="J29" s="3"/>
      <c r="K29" s="48"/>
      <c r="L29" s="3"/>
      <c r="M29" s="48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41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oglio11" enableFormatConditionsCalculation="0"/>
  <dimension ref="A1:N118"/>
  <sheetViews>
    <sheetView workbookViewId="0">
      <selection activeCell="M18" activeCellId="3" sqref="B18 D18 K18 M18"/>
    </sheetView>
  </sheetViews>
  <sheetFormatPr baseColWidth="10" defaultColWidth="8.83203125" defaultRowHeight="14" x14ac:dyDescent="0"/>
  <cols>
    <col min="1" max="1" width="29.6640625" bestFit="1" customWidth="1"/>
    <col min="2" max="2" width="8.5" customWidth="1"/>
    <col min="3" max="3" width="23.5" bestFit="1" customWidth="1"/>
    <col min="10" max="10" width="21.5" bestFit="1" customWidth="1"/>
    <col min="12" max="12" width="19.5" bestFit="1" customWidth="1"/>
    <col min="13" max="13" width="8.5" customWidth="1"/>
  </cols>
  <sheetData>
    <row r="1" spans="1:13" ht="23">
      <c r="A1" s="12" t="s">
        <v>26</v>
      </c>
    </row>
    <row r="2" spans="1:13" ht="15" thickBot="1"/>
    <row r="3" spans="1:13" ht="21" thickBot="1">
      <c r="A3" s="16"/>
      <c r="B3" s="17" t="s">
        <v>31</v>
      </c>
      <c r="C3" s="17"/>
      <c r="D3" s="17"/>
      <c r="E3" s="17"/>
      <c r="F3" s="17"/>
      <c r="G3" s="27"/>
      <c r="H3" s="17"/>
      <c r="I3" s="17"/>
      <c r="J3" s="17"/>
      <c r="K3" s="17" t="s">
        <v>32</v>
      </c>
      <c r="L3" s="17"/>
      <c r="M3" s="18"/>
    </row>
    <row r="4" spans="1:13" ht="15" thickBot="1"/>
    <row r="5" spans="1:13" ht="15" thickBot="1">
      <c r="A5" s="25">
        <f>TABELLONE!A95</f>
        <v>0</v>
      </c>
      <c r="B5" s="39">
        <f>IF(B18&lt;66,0,IF(B18&lt;70,1,IF(B18&lt;74,2,IF(B18&lt;78,3,IF(B18&lt;82,4,IF(B18&lt;86,5,IF(B18&lt;90,6,IF(B18&lt;94,7,IF(B18&lt;98,8,IF(B18&lt;101,9,10))))))))))</f>
        <v>0</v>
      </c>
      <c r="C5" s="25">
        <f>TABELLONE!B95</f>
        <v>0</v>
      </c>
      <c r="D5" s="39">
        <f>IF(D18&lt;66,0,IF(D18&lt;70,1,IF(D18&lt;74,2,IF(D18&lt;78,3,IF(D18&lt;82,4,IF(D18&lt;86,5,IF(D18&lt;90,6,IF(D18&lt;94,7,IF(D18&lt;98,8,IF(D18&lt;101,9,10))))))))))</f>
        <v>0</v>
      </c>
      <c r="J5" s="25">
        <f>TABELLONE!B95</f>
        <v>0</v>
      </c>
      <c r="K5" s="39">
        <f>IF(K18&lt;66,0,IF(K18&lt;70,1,IF(K18&lt;74,2,IF(K18&lt;78,3,IF(K18&lt;82,4,IF(K18&lt;86,5,IF(K18&lt;90,6,IF(K18&lt;94,7,IF(K18&lt;98,8,IF(K18&lt;101,9,10))))))))))</f>
        <v>0</v>
      </c>
      <c r="L5" s="25">
        <f>TABELLONE!A95</f>
        <v>0</v>
      </c>
      <c r="M5" s="39">
        <f>IF(M18&lt;66,0,IF(M18&lt;70,1,IF(M18&lt;74,2,IF(M18&lt;78,3,IF(M18&lt;82,4,IF(M18&lt;86,5,IF(M18&lt;90,6,IF(M18&lt;94,7,IF(M18&lt;98,8,IF(M18&lt;101,9,10))))))))))</f>
        <v>0</v>
      </c>
    </row>
    <row r="6" spans="1:13">
      <c r="A6" s="9"/>
      <c r="B6" s="40"/>
      <c r="C6" s="9"/>
      <c r="D6" s="40"/>
      <c r="J6" s="9"/>
      <c r="K6" s="40"/>
      <c r="L6" s="9"/>
      <c r="M6" s="40"/>
    </row>
    <row r="7" spans="1:13">
      <c r="A7" s="9"/>
      <c r="B7" s="41"/>
      <c r="C7" s="9"/>
      <c r="D7" s="41"/>
      <c r="J7" s="9"/>
      <c r="K7" s="41"/>
      <c r="L7" s="9"/>
      <c r="M7" s="41"/>
    </row>
    <row r="8" spans="1:13">
      <c r="A8" s="9"/>
      <c r="B8" s="41"/>
      <c r="C8" s="9"/>
      <c r="D8" s="41"/>
      <c r="J8" s="9"/>
      <c r="K8" s="41"/>
      <c r="L8" s="9"/>
      <c r="M8" s="41"/>
    </row>
    <row r="9" spans="1:13">
      <c r="A9" s="9"/>
      <c r="B9" s="41"/>
      <c r="C9" s="9"/>
      <c r="D9" s="41"/>
      <c r="J9" s="9"/>
      <c r="K9" s="41"/>
      <c r="L9" s="9"/>
      <c r="M9" s="41"/>
    </row>
    <row r="10" spans="1:13">
      <c r="A10" s="9"/>
      <c r="B10" s="41"/>
      <c r="C10" s="9"/>
      <c r="D10" s="41"/>
      <c r="J10" s="9"/>
      <c r="K10" s="41"/>
      <c r="L10" s="9"/>
      <c r="M10" s="41"/>
    </row>
    <row r="11" spans="1:13">
      <c r="A11" s="9"/>
      <c r="B11" s="41"/>
      <c r="C11" s="9"/>
      <c r="D11" s="41"/>
      <c r="J11" s="9"/>
      <c r="K11" s="41"/>
      <c r="L11" s="9"/>
      <c r="M11" s="41"/>
    </row>
    <row r="12" spans="1:13">
      <c r="A12" s="9"/>
      <c r="B12" s="41"/>
      <c r="C12" s="9"/>
      <c r="D12" s="41"/>
      <c r="J12" s="9"/>
      <c r="K12" s="41"/>
      <c r="L12" s="9"/>
      <c r="M12" s="41"/>
    </row>
    <row r="13" spans="1:13">
      <c r="A13" s="9"/>
      <c r="B13" s="41"/>
      <c r="C13" s="9"/>
      <c r="D13" s="41"/>
      <c r="J13" s="9"/>
      <c r="K13" s="41"/>
      <c r="L13" s="9"/>
      <c r="M13" s="41"/>
    </row>
    <row r="14" spans="1:13">
      <c r="A14" s="9"/>
      <c r="B14" s="41"/>
      <c r="C14" s="9"/>
      <c r="D14" s="41"/>
      <c r="J14" s="9"/>
      <c r="K14" s="41"/>
      <c r="L14" s="9"/>
      <c r="M14" s="41"/>
    </row>
    <row r="15" spans="1:13">
      <c r="A15" s="9"/>
      <c r="B15" s="41"/>
      <c r="C15" s="9"/>
      <c r="D15" s="41"/>
      <c r="J15" s="9"/>
      <c r="K15" s="41"/>
      <c r="L15" s="9"/>
      <c r="M15" s="41"/>
    </row>
    <row r="16" spans="1:13" ht="15" thickBot="1">
      <c r="A16" s="9"/>
      <c r="B16" s="41"/>
      <c r="C16" s="9"/>
      <c r="D16" s="41"/>
      <c r="J16" s="9"/>
      <c r="K16" s="41"/>
      <c r="L16" s="9"/>
      <c r="M16" s="41"/>
    </row>
    <row r="17" spans="1:13" ht="15" thickBot="1">
      <c r="A17" s="30" t="s">
        <v>44</v>
      </c>
      <c r="B17" s="39">
        <v>1</v>
      </c>
      <c r="C17" s="45"/>
      <c r="D17" s="39"/>
      <c r="J17" s="30" t="s">
        <v>44</v>
      </c>
      <c r="K17" s="39">
        <v>1</v>
      </c>
      <c r="L17" s="45"/>
      <c r="M17" s="39"/>
    </row>
    <row r="18" spans="1:13" ht="15" thickBot="1">
      <c r="B18" s="100">
        <f>SUM(B6:B17)</f>
        <v>1</v>
      </c>
      <c r="D18" s="100">
        <f>SUM(D6:D17)</f>
        <v>0</v>
      </c>
      <c r="K18" s="100">
        <f>SUM(K6:K17)</f>
        <v>1</v>
      </c>
      <c r="M18" s="100">
        <f>SUM(M6:M17)</f>
        <v>0</v>
      </c>
    </row>
    <row r="19" spans="1:13" ht="15" thickBot="1">
      <c r="A19" s="34" t="s">
        <v>14</v>
      </c>
      <c r="C19" s="34" t="s">
        <v>14</v>
      </c>
      <c r="J19" s="34" t="s">
        <v>14</v>
      </c>
      <c r="L19" s="34" t="s">
        <v>14</v>
      </c>
    </row>
    <row r="20" spans="1:13">
      <c r="A20" s="1"/>
      <c r="B20" s="46"/>
      <c r="C20" s="1"/>
      <c r="D20" s="46"/>
      <c r="J20" s="1"/>
      <c r="K20" s="46"/>
      <c r="L20" s="1"/>
      <c r="M20" s="46"/>
    </row>
    <row r="21" spans="1:13">
      <c r="A21" s="2"/>
      <c r="B21" s="85"/>
      <c r="C21" s="2"/>
      <c r="D21" s="85"/>
      <c r="J21" s="2"/>
      <c r="K21" s="85"/>
      <c r="L21" s="2"/>
      <c r="M21" s="85"/>
    </row>
    <row r="22" spans="1:13">
      <c r="A22" s="2"/>
      <c r="B22" s="47"/>
      <c r="C22" s="2"/>
      <c r="D22" s="47"/>
      <c r="J22" s="2"/>
      <c r="K22" s="47"/>
      <c r="L22" s="2"/>
      <c r="M22" s="47"/>
    </row>
    <row r="23" spans="1:13">
      <c r="A23" s="2"/>
      <c r="B23" s="47"/>
      <c r="C23" s="2"/>
      <c r="D23" s="47"/>
      <c r="J23" s="2"/>
      <c r="K23" s="47"/>
      <c r="L23" s="2"/>
      <c r="M23" s="47"/>
    </row>
    <row r="24" spans="1:13">
      <c r="A24" s="2"/>
      <c r="B24" s="90"/>
      <c r="C24" s="2"/>
      <c r="D24" s="90"/>
      <c r="J24" s="2"/>
      <c r="K24" s="90"/>
      <c r="L24" s="2"/>
      <c r="M24" s="90"/>
    </row>
    <row r="25" spans="1:13">
      <c r="A25" s="2"/>
      <c r="B25" s="85"/>
      <c r="C25" s="2"/>
      <c r="D25" s="85"/>
      <c r="J25" s="2"/>
      <c r="K25" s="85"/>
      <c r="L25" s="2"/>
      <c r="M25" s="85"/>
    </row>
    <row r="26" spans="1:13">
      <c r="A26" s="2"/>
      <c r="B26" s="47"/>
      <c r="C26" s="2"/>
      <c r="D26" s="47"/>
      <c r="J26" s="2"/>
      <c r="K26" s="47"/>
      <c r="L26" s="2"/>
      <c r="M26" s="47"/>
    </row>
    <row r="27" spans="1:13">
      <c r="A27" s="2"/>
      <c r="B27" s="47"/>
      <c r="C27" s="2"/>
      <c r="D27" s="47"/>
      <c r="J27" s="2"/>
      <c r="K27" s="47"/>
      <c r="L27" s="2"/>
      <c r="M27" s="47"/>
    </row>
    <row r="28" spans="1:13">
      <c r="A28" s="2"/>
      <c r="B28" s="47"/>
      <c r="C28" s="2"/>
      <c r="D28" s="47"/>
      <c r="J28" s="2"/>
      <c r="K28" s="47"/>
      <c r="L28" s="2"/>
      <c r="M28" s="47"/>
    </row>
    <row r="29" spans="1:13" ht="15" thickBot="1">
      <c r="A29" s="3"/>
      <c r="B29" s="48"/>
      <c r="C29" s="3"/>
      <c r="D29" s="48"/>
      <c r="J29" s="3"/>
      <c r="K29" s="48"/>
      <c r="L29" s="3"/>
      <c r="M29" s="48"/>
    </row>
    <row r="33" spans="1:14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</row>
    <row r="34" spans="1:14">
      <c r="A34" s="21"/>
      <c r="B34" s="20"/>
      <c r="C34" s="21"/>
      <c r="D34" s="20"/>
      <c r="E34" s="20"/>
      <c r="F34" s="20"/>
      <c r="G34" s="20"/>
      <c r="H34" s="20"/>
      <c r="I34" s="20"/>
      <c r="J34" s="21"/>
      <c r="K34" s="20"/>
      <c r="L34" s="21"/>
      <c r="M34" s="20"/>
      <c r="N34" s="20"/>
    </row>
    <row r="35" spans="1:14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</row>
    <row r="36" spans="1:14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</row>
    <row r="37" spans="1:14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</row>
    <row r="38" spans="1:14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</row>
    <row r="39" spans="1:14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</row>
    <row r="40" spans="1:14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</row>
    <row r="41" spans="1:14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</row>
    <row r="42" spans="1:14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</row>
    <row r="43" spans="1:14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</row>
    <row r="44" spans="1:14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</row>
    <row r="45" spans="1:14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</row>
    <row r="46" spans="1:14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</row>
    <row r="47" spans="1:14">
      <c r="A47" s="21"/>
      <c r="B47" s="20"/>
      <c r="C47" s="21"/>
      <c r="D47" s="20"/>
      <c r="E47" s="20"/>
      <c r="F47" s="20"/>
      <c r="G47" s="20"/>
      <c r="H47" s="20"/>
      <c r="I47" s="20"/>
      <c r="J47" s="21"/>
      <c r="K47" s="20"/>
      <c r="L47" s="21"/>
      <c r="M47" s="20"/>
      <c r="N47" s="20"/>
    </row>
    <row r="48" spans="1:14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</row>
    <row r="49" spans="1:14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</row>
    <row r="50" spans="1:14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</row>
    <row r="51" spans="1:14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</row>
    <row r="52" spans="1:14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</row>
    <row r="53" spans="1:14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</row>
    <row r="54" spans="1:14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</row>
    <row r="55" spans="1:14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1:14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</row>
    <row r="57" spans="1:14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</row>
    <row r="58" spans="1:14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</row>
    <row r="59" spans="1:14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</row>
    <row r="60" spans="1:14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</row>
    <row r="61" spans="1:14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</row>
    <row r="62" spans="1:14" ht="20">
      <c r="A62" s="141"/>
      <c r="B62" s="141"/>
      <c r="C62" s="141"/>
      <c r="D62" s="141"/>
      <c r="E62" s="141"/>
      <c r="F62" s="141"/>
      <c r="G62" s="141"/>
      <c r="H62" s="141"/>
      <c r="I62" s="141"/>
      <c r="J62" s="141"/>
      <c r="K62" s="141"/>
      <c r="L62" s="141"/>
      <c r="M62" s="141"/>
    </row>
    <row r="63" spans="1:14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</row>
    <row r="64" spans="1:14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</row>
    <row r="65" spans="1:1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</row>
    <row r="66" spans="1:1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</row>
    <row r="67" spans="1:1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</row>
    <row r="68" spans="1:1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</row>
    <row r="69" spans="1:1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</row>
    <row r="70" spans="1:1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</row>
    <row r="71" spans="1:1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</row>
    <row r="72" spans="1:1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</row>
    <row r="73" spans="1:1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</row>
    <row r="74" spans="1:1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</row>
    <row r="75" spans="1:1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</row>
    <row r="76" spans="1:1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</row>
    <row r="77" spans="1:13">
      <c r="A77" s="21"/>
      <c r="B77" s="20"/>
      <c r="C77" s="21"/>
      <c r="D77" s="20"/>
      <c r="E77" s="20"/>
      <c r="F77" s="20"/>
      <c r="G77" s="20"/>
      <c r="H77" s="20"/>
      <c r="I77" s="20"/>
      <c r="J77" s="21"/>
      <c r="K77" s="20"/>
      <c r="L77" s="21"/>
      <c r="M77" s="20"/>
    </row>
    <row r="78" spans="1:13">
      <c r="A78" s="20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</row>
    <row r="79" spans="1:13">
      <c r="A79" s="20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</row>
    <row r="80" spans="1:13">
      <c r="A80" s="20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</row>
    <row r="81" spans="1:13">
      <c r="A81" s="20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</row>
    <row r="82" spans="1:13">
      <c r="A82" s="20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</row>
    <row r="83" spans="1:13">
      <c r="A83" s="20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</row>
    <row r="84" spans="1:13">
      <c r="A84" s="20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</row>
    <row r="85" spans="1:13">
      <c r="A85" s="20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</row>
    <row r="86" spans="1:13">
      <c r="A86" s="20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</row>
    <row r="87" spans="1:13">
      <c r="A87" s="20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</row>
    <row r="88" spans="1:13">
      <c r="A88" s="20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</row>
    <row r="89" spans="1:13">
      <c r="A89" s="20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</row>
    <row r="90" spans="1:13">
      <c r="A90" s="20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</row>
    <row r="91" spans="1:13">
      <c r="A91" s="20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</row>
    <row r="92" spans="1:13" ht="20">
      <c r="A92" s="141"/>
      <c r="B92" s="141"/>
      <c r="C92" s="141"/>
      <c r="D92" s="141"/>
      <c r="E92" s="141"/>
      <c r="F92" s="141"/>
      <c r="G92" s="141"/>
      <c r="H92" s="141"/>
      <c r="I92" s="141"/>
      <c r="J92" s="141"/>
      <c r="K92" s="141"/>
      <c r="L92" s="141"/>
      <c r="M92" s="141"/>
    </row>
    <row r="93" spans="1:13">
      <c r="A93" s="20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</row>
    <row r="94" spans="1:13">
      <c r="A94" s="20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</row>
    <row r="95" spans="1:13">
      <c r="A95" s="20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</row>
    <row r="96" spans="1:13">
      <c r="A96" s="20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</row>
    <row r="97" spans="1:13">
      <c r="A97" s="20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</row>
    <row r="98" spans="1:13">
      <c r="A98" s="20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</row>
    <row r="99" spans="1:13">
      <c r="A99" s="20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</row>
    <row r="100" spans="1:13">
      <c r="A100" s="20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</row>
    <row r="101" spans="1:13">
      <c r="A101" s="20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</row>
    <row r="102" spans="1:13">
      <c r="A102" s="20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</row>
    <row r="103" spans="1:13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</row>
    <row r="104" spans="1:13">
      <c r="A104" s="20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</row>
    <row r="105" spans="1:13">
      <c r="A105" s="20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>
      <c r="A106" s="20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</row>
    <row r="107" spans="1:13">
      <c r="A107" s="21"/>
      <c r="B107" s="20"/>
      <c r="C107" s="21"/>
      <c r="D107" s="20"/>
      <c r="E107" s="20"/>
      <c r="F107" s="20"/>
      <c r="G107" s="20"/>
      <c r="H107" s="20"/>
      <c r="I107" s="20"/>
      <c r="J107" s="21"/>
      <c r="K107" s="20"/>
      <c r="L107" s="21"/>
      <c r="M107" s="20"/>
    </row>
    <row r="108" spans="1:1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</row>
    <row r="109" spans="1:1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</row>
    <row r="110" spans="1:1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</row>
    <row r="111" spans="1:1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</row>
    <row r="112" spans="1:1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</row>
    <row r="113" spans="1: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</row>
    <row r="114" spans="1:1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</row>
    <row r="115" spans="1:1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</row>
    <row r="116" spans="1:1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</row>
    <row r="117" spans="1:1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</row>
    <row r="118" spans="1:1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</row>
  </sheetData>
  <sheetProtection password="F1D1" sheet="1" objects="1" scenarios="1" selectLockedCells="1" selectUnlockedCells="1"/>
  <mergeCells count="2">
    <mergeCell ref="A62:M62"/>
    <mergeCell ref="A92:M92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60"/>
  <sheetViews>
    <sheetView workbookViewId="0">
      <selection activeCell="D2" sqref="D2"/>
    </sheetView>
  </sheetViews>
  <sheetFormatPr baseColWidth="10" defaultColWidth="11.5" defaultRowHeight="14" x14ac:dyDescent="0"/>
  <cols>
    <col min="2" max="3" width="25.83203125" bestFit="1" customWidth="1"/>
  </cols>
  <sheetData>
    <row r="1" spans="1:4" ht="15">
      <c r="A1" s="89" t="s">
        <v>393</v>
      </c>
      <c r="B1" s="89" t="s">
        <v>394</v>
      </c>
      <c r="C1" s="89" t="s">
        <v>395</v>
      </c>
      <c r="D1" s="89" t="s">
        <v>758</v>
      </c>
    </row>
    <row r="2" spans="1:4">
      <c r="A2" t="s">
        <v>396</v>
      </c>
      <c r="B2" t="s">
        <v>397</v>
      </c>
      <c r="C2" t="s">
        <v>397</v>
      </c>
    </row>
    <row r="3" spans="1:4">
      <c r="A3" t="s">
        <v>396</v>
      </c>
      <c r="B3" t="s">
        <v>398</v>
      </c>
      <c r="C3" t="s">
        <v>398</v>
      </c>
    </row>
    <row r="4" spans="1:4">
      <c r="A4" t="s">
        <v>396</v>
      </c>
      <c r="B4" t="s">
        <v>399</v>
      </c>
      <c r="C4" t="s">
        <v>399</v>
      </c>
    </row>
    <row r="5" spans="1:4">
      <c r="A5" t="s">
        <v>396</v>
      </c>
      <c r="B5" t="s">
        <v>400</v>
      </c>
      <c r="C5" t="s">
        <v>400</v>
      </c>
    </row>
    <row r="6" spans="1:4">
      <c r="A6" t="s">
        <v>396</v>
      </c>
      <c r="B6" t="s">
        <v>401</v>
      </c>
      <c r="C6" t="s">
        <v>401</v>
      </c>
    </row>
    <row r="7" spans="1:4">
      <c r="A7" t="s">
        <v>396</v>
      </c>
      <c r="B7" t="s">
        <v>402</v>
      </c>
      <c r="C7" t="s">
        <v>402</v>
      </c>
    </row>
    <row r="8" spans="1:4">
      <c r="A8" t="s">
        <v>396</v>
      </c>
      <c r="B8" t="s">
        <v>403</v>
      </c>
      <c r="C8" t="s">
        <v>403</v>
      </c>
    </row>
    <row r="9" spans="1:4">
      <c r="A9" t="s">
        <v>396</v>
      </c>
      <c r="B9" t="s">
        <v>264</v>
      </c>
      <c r="C9" t="s">
        <v>264</v>
      </c>
    </row>
    <row r="10" spans="1:4">
      <c r="A10" t="s">
        <v>396</v>
      </c>
      <c r="B10" t="s">
        <v>404</v>
      </c>
      <c r="C10" t="s">
        <v>404</v>
      </c>
    </row>
    <row r="11" spans="1:4">
      <c r="A11" t="s">
        <v>396</v>
      </c>
      <c r="B11" t="s">
        <v>405</v>
      </c>
      <c r="C11" t="s">
        <v>405</v>
      </c>
    </row>
    <row r="12" spans="1:4">
      <c r="A12" t="s">
        <v>396</v>
      </c>
      <c r="B12" t="s">
        <v>406</v>
      </c>
      <c r="C12" t="s">
        <v>406</v>
      </c>
    </row>
    <row r="13" spans="1:4">
      <c r="A13" t="s">
        <v>396</v>
      </c>
      <c r="B13" t="s">
        <v>407</v>
      </c>
      <c r="C13" t="s">
        <v>407</v>
      </c>
    </row>
    <row r="14" spans="1:4">
      <c r="A14" t="s">
        <v>396</v>
      </c>
      <c r="B14" t="s">
        <v>408</v>
      </c>
      <c r="C14" t="s">
        <v>408</v>
      </c>
    </row>
    <row r="15" spans="1:4">
      <c r="A15" t="s">
        <v>396</v>
      </c>
      <c r="B15" t="s">
        <v>409</v>
      </c>
      <c r="C15" t="s">
        <v>409</v>
      </c>
    </row>
    <row r="16" spans="1:4">
      <c r="A16" t="s">
        <v>396</v>
      </c>
      <c r="B16" t="s">
        <v>410</v>
      </c>
      <c r="C16" t="s">
        <v>410</v>
      </c>
    </row>
    <row r="17" spans="1:4">
      <c r="A17" t="s">
        <v>396</v>
      </c>
      <c r="B17" t="s">
        <v>411</v>
      </c>
      <c r="C17" t="s">
        <v>411</v>
      </c>
    </row>
    <row r="18" spans="1:4">
      <c r="A18" t="s">
        <v>396</v>
      </c>
      <c r="B18" t="s">
        <v>412</v>
      </c>
      <c r="C18" t="s">
        <v>412</v>
      </c>
    </row>
    <row r="19" spans="1:4">
      <c r="A19" t="s">
        <v>396</v>
      </c>
      <c r="B19" t="s">
        <v>413</v>
      </c>
      <c r="C19" t="s">
        <v>413</v>
      </c>
    </row>
    <row r="20" spans="1:4">
      <c r="A20" t="s">
        <v>396</v>
      </c>
      <c r="B20" t="s">
        <v>414</v>
      </c>
      <c r="C20" t="s">
        <v>414</v>
      </c>
    </row>
    <row r="21" spans="1:4">
      <c r="A21" t="s">
        <v>396</v>
      </c>
      <c r="B21" t="s">
        <v>415</v>
      </c>
      <c r="C21" t="s">
        <v>415</v>
      </c>
    </row>
    <row r="22" spans="1:4">
      <c r="A22" t="s">
        <v>37</v>
      </c>
      <c r="B22" t="s">
        <v>416</v>
      </c>
      <c r="C22" t="s">
        <v>232</v>
      </c>
      <c r="D22">
        <v>12</v>
      </c>
    </row>
    <row r="23" spans="1:4">
      <c r="A23" t="s">
        <v>37</v>
      </c>
      <c r="B23" t="s">
        <v>417</v>
      </c>
      <c r="C23" t="s">
        <v>259</v>
      </c>
      <c r="D23">
        <v>12</v>
      </c>
    </row>
    <row r="24" spans="1:4">
      <c r="A24" t="s">
        <v>37</v>
      </c>
      <c r="B24" t="s">
        <v>418</v>
      </c>
      <c r="C24" t="s">
        <v>233</v>
      </c>
      <c r="D24">
        <v>11</v>
      </c>
    </row>
    <row r="25" spans="1:4">
      <c r="A25" t="s">
        <v>37</v>
      </c>
      <c r="B25" t="s">
        <v>419</v>
      </c>
      <c r="C25" t="s">
        <v>356</v>
      </c>
      <c r="D25">
        <v>11</v>
      </c>
    </row>
    <row r="26" spans="1:4">
      <c r="A26" t="s">
        <v>37</v>
      </c>
      <c r="B26" t="s">
        <v>420</v>
      </c>
      <c r="C26" t="s">
        <v>257</v>
      </c>
      <c r="D26">
        <v>11</v>
      </c>
    </row>
    <row r="27" spans="1:4">
      <c r="A27" t="s">
        <v>37</v>
      </c>
      <c r="B27" t="s">
        <v>421</v>
      </c>
      <c r="C27" t="s">
        <v>264</v>
      </c>
      <c r="D27">
        <v>11</v>
      </c>
    </row>
    <row r="28" spans="1:4">
      <c r="A28" t="s">
        <v>37</v>
      </c>
      <c r="B28" t="s">
        <v>422</v>
      </c>
      <c r="C28" t="s">
        <v>255</v>
      </c>
      <c r="D28">
        <v>10</v>
      </c>
    </row>
    <row r="29" spans="1:4">
      <c r="A29" t="s">
        <v>37</v>
      </c>
      <c r="B29" t="s">
        <v>423</v>
      </c>
      <c r="C29" t="s">
        <v>424</v>
      </c>
      <c r="D29">
        <v>10</v>
      </c>
    </row>
    <row r="30" spans="1:4">
      <c r="A30" t="s">
        <v>37</v>
      </c>
      <c r="B30" t="s">
        <v>425</v>
      </c>
      <c r="C30" t="s">
        <v>257</v>
      </c>
      <c r="D30">
        <v>10</v>
      </c>
    </row>
    <row r="31" spans="1:4">
      <c r="A31" t="s">
        <v>37</v>
      </c>
      <c r="B31" t="s">
        <v>426</v>
      </c>
      <c r="C31" t="s">
        <v>252</v>
      </c>
      <c r="D31">
        <v>10</v>
      </c>
    </row>
    <row r="32" spans="1:4">
      <c r="A32" t="s">
        <v>37</v>
      </c>
      <c r="B32" t="s">
        <v>427</v>
      </c>
      <c r="C32" t="s">
        <v>279</v>
      </c>
      <c r="D32">
        <v>10</v>
      </c>
    </row>
    <row r="33" spans="1:4">
      <c r="A33" t="s">
        <v>37</v>
      </c>
      <c r="B33" t="s">
        <v>428</v>
      </c>
      <c r="C33" t="s">
        <v>237</v>
      </c>
      <c r="D33">
        <v>9</v>
      </c>
    </row>
    <row r="34" spans="1:4">
      <c r="A34" t="s">
        <v>37</v>
      </c>
      <c r="B34" t="s">
        <v>429</v>
      </c>
      <c r="C34" t="s">
        <v>233</v>
      </c>
      <c r="D34">
        <v>9</v>
      </c>
    </row>
    <row r="35" spans="1:4">
      <c r="A35" t="s">
        <v>37</v>
      </c>
      <c r="B35" t="s">
        <v>430</v>
      </c>
      <c r="C35" t="s">
        <v>229</v>
      </c>
      <c r="D35">
        <v>9</v>
      </c>
    </row>
    <row r="36" spans="1:4">
      <c r="A36" t="s">
        <v>37</v>
      </c>
      <c r="B36" t="s">
        <v>120</v>
      </c>
      <c r="C36" t="s">
        <v>319</v>
      </c>
      <c r="D36">
        <v>9</v>
      </c>
    </row>
    <row r="37" spans="1:4">
      <c r="A37" t="s">
        <v>37</v>
      </c>
      <c r="B37" t="s">
        <v>431</v>
      </c>
      <c r="C37" t="s">
        <v>269</v>
      </c>
      <c r="D37">
        <v>9</v>
      </c>
    </row>
    <row r="38" spans="1:4">
      <c r="A38" t="s">
        <v>37</v>
      </c>
      <c r="B38" t="s">
        <v>432</v>
      </c>
      <c r="C38" t="s">
        <v>433</v>
      </c>
      <c r="D38">
        <v>9</v>
      </c>
    </row>
    <row r="39" spans="1:4">
      <c r="A39" t="s">
        <v>37</v>
      </c>
      <c r="B39" t="s">
        <v>434</v>
      </c>
      <c r="C39" t="s">
        <v>435</v>
      </c>
      <c r="D39">
        <v>9</v>
      </c>
    </row>
    <row r="40" spans="1:4">
      <c r="A40" t="s">
        <v>37</v>
      </c>
      <c r="B40" t="s">
        <v>436</v>
      </c>
      <c r="C40" t="s">
        <v>377</v>
      </c>
      <c r="D40">
        <v>9</v>
      </c>
    </row>
    <row r="41" spans="1:4">
      <c r="A41" t="s">
        <v>37</v>
      </c>
      <c r="B41" t="s">
        <v>437</v>
      </c>
      <c r="C41" t="s">
        <v>252</v>
      </c>
      <c r="D41">
        <v>9</v>
      </c>
    </row>
    <row r="42" spans="1:4">
      <c r="A42" t="s">
        <v>37</v>
      </c>
      <c r="B42" t="s">
        <v>438</v>
      </c>
      <c r="C42" t="s">
        <v>279</v>
      </c>
      <c r="D42">
        <v>9</v>
      </c>
    </row>
    <row r="43" spans="1:4">
      <c r="A43" t="s">
        <v>37</v>
      </c>
      <c r="B43" t="s">
        <v>439</v>
      </c>
      <c r="C43" t="s">
        <v>233</v>
      </c>
      <c r="D43">
        <v>8</v>
      </c>
    </row>
    <row r="44" spans="1:4">
      <c r="A44" t="s">
        <v>37</v>
      </c>
      <c r="B44" t="s">
        <v>440</v>
      </c>
      <c r="C44" t="s">
        <v>232</v>
      </c>
      <c r="D44">
        <v>8</v>
      </c>
    </row>
    <row r="45" spans="1:4">
      <c r="A45" t="s">
        <v>37</v>
      </c>
      <c r="B45" t="s">
        <v>441</v>
      </c>
      <c r="C45" t="s">
        <v>259</v>
      </c>
      <c r="D45">
        <v>8</v>
      </c>
    </row>
    <row r="46" spans="1:4">
      <c r="A46" t="s">
        <v>37</v>
      </c>
      <c r="B46" t="s">
        <v>442</v>
      </c>
      <c r="C46" t="s">
        <v>319</v>
      </c>
      <c r="D46">
        <v>8</v>
      </c>
    </row>
    <row r="47" spans="1:4">
      <c r="A47" t="s">
        <v>37</v>
      </c>
      <c r="B47" t="s">
        <v>443</v>
      </c>
      <c r="C47" t="s">
        <v>319</v>
      </c>
      <c r="D47">
        <v>8</v>
      </c>
    </row>
    <row r="48" spans="1:4">
      <c r="A48" t="s">
        <v>37</v>
      </c>
      <c r="B48" t="s">
        <v>444</v>
      </c>
      <c r="C48" t="s">
        <v>356</v>
      </c>
      <c r="D48">
        <v>8</v>
      </c>
    </row>
    <row r="49" spans="1:4">
      <c r="A49" t="s">
        <v>37</v>
      </c>
      <c r="B49" t="s">
        <v>445</v>
      </c>
      <c r="C49" t="s">
        <v>446</v>
      </c>
      <c r="D49">
        <v>8</v>
      </c>
    </row>
    <row r="50" spans="1:4">
      <c r="A50" t="s">
        <v>37</v>
      </c>
      <c r="B50" t="s">
        <v>447</v>
      </c>
      <c r="C50" t="s">
        <v>255</v>
      </c>
      <c r="D50">
        <v>8</v>
      </c>
    </row>
    <row r="51" spans="1:4">
      <c r="A51" t="s">
        <v>37</v>
      </c>
      <c r="B51" t="s">
        <v>448</v>
      </c>
      <c r="C51" t="s">
        <v>377</v>
      </c>
      <c r="D51">
        <v>8</v>
      </c>
    </row>
    <row r="52" spans="1:4">
      <c r="A52" t="s">
        <v>37</v>
      </c>
      <c r="B52" t="s">
        <v>449</v>
      </c>
      <c r="C52" t="s">
        <v>450</v>
      </c>
      <c r="D52">
        <v>8</v>
      </c>
    </row>
    <row r="53" spans="1:4">
      <c r="A53" t="s">
        <v>37</v>
      </c>
      <c r="B53" t="s">
        <v>451</v>
      </c>
      <c r="C53" t="s">
        <v>67</v>
      </c>
      <c r="D53">
        <v>8</v>
      </c>
    </row>
    <row r="54" spans="1:4">
      <c r="A54" t="s">
        <v>37</v>
      </c>
      <c r="B54" t="s">
        <v>452</v>
      </c>
      <c r="C54" t="s">
        <v>453</v>
      </c>
      <c r="D54">
        <v>8</v>
      </c>
    </row>
    <row r="55" spans="1:4">
      <c r="A55" t="s">
        <v>37</v>
      </c>
      <c r="B55" t="s">
        <v>454</v>
      </c>
      <c r="C55" t="s">
        <v>252</v>
      </c>
      <c r="D55">
        <v>8</v>
      </c>
    </row>
    <row r="56" spans="1:4">
      <c r="A56" t="s">
        <v>37</v>
      </c>
      <c r="B56" t="s">
        <v>455</v>
      </c>
      <c r="C56" t="s">
        <v>252</v>
      </c>
      <c r="D56">
        <v>8</v>
      </c>
    </row>
    <row r="57" spans="1:4">
      <c r="A57" t="s">
        <v>37</v>
      </c>
      <c r="B57" t="s">
        <v>456</v>
      </c>
      <c r="C57" t="s">
        <v>279</v>
      </c>
      <c r="D57">
        <v>8</v>
      </c>
    </row>
    <row r="58" spans="1:4">
      <c r="A58" t="s">
        <v>37</v>
      </c>
      <c r="B58" t="s">
        <v>457</v>
      </c>
      <c r="C58" t="s">
        <v>237</v>
      </c>
      <c r="D58">
        <v>7</v>
      </c>
    </row>
    <row r="59" spans="1:4">
      <c r="A59" t="s">
        <v>37</v>
      </c>
      <c r="B59" t="s">
        <v>458</v>
      </c>
      <c r="C59" t="s">
        <v>259</v>
      </c>
      <c r="D59">
        <v>7</v>
      </c>
    </row>
    <row r="60" spans="1:4">
      <c r="A60" t="s">
        <v>37</v>
      </c>
      <c r="B60" t="s">
        <v>459</v>
      </c>
      <c r="C60" t="s">
        <v>319</v>
      </c>
      <c r="D60">
        <v>7</v>
      </c>
    </row>
    <row r="61" spans="1:4">
      <c r="A61" t="s">
        <v>37</v>
      </c>
      <c r="B61" t="s">
        <v>460</v>
      </c>
      <c r="C61" t="s">
        <v>356</v>
      </c>
      <c r="D61">
        <v>7</v>
      </c>
    </row>
    <row r="62" spans="1:4">
      <c r="A62" t="s">
        <v>37</v>
      </c>
      <c r="B62" t="s">
        <v>461</v>
      </c>
      <c r="C62" t="s">
        <v>269</v>
      </c>
      <c r="D62">
        <v>7</v>
      </c>
    </row>
    <row r="63" spans="1:4">
      <c r="A63" t="s">
        <v>37</v>
      </c>
      <c r="B63" t="s">
        <v>462</v>
      </c>
      <c r="C63" t="s">
        <v>463</v>
      </c>
      <c r="D63">
        <v>7</v>
      </c>
    </row>
    <row r="64" spans="1:4">
      <c r="A64" t="s">
        <v>37</v>
      </c>
      <c r="B64" t="s">
        <v>464</v>
      </c>
      <c r="C64" t="s">
        <v>433</v>
      </c>
      <c r="D64">
        <v>7</v>
      </c>
    </row>
    <row r="65" spans="1:4">
      <c r="A65" t="s">
        <v>37</v>
      </c>
      <c r="B65" t="s">
        <v>465</v>
      </c>
      <c r="C65" t="s">
        <v>255</v>
      </c>
      <c r="D65">
        <v>7</v>
      </c>
    </row>
    <row r="66" spans="1:4">
      <c r="A66" t="s">
        <v>37</v>
      </c>
      <c r="B66" t="s">
        <v>466</v>
      </c>
      <c r="C66" t="s">
        <v>467</v>
      </c>
      <c r="D66">
        <v>7</v>
      </c>
    </row>
    <row r="67" spans="1:4">
      <c r="A67" t="s">
        <v>37</v>
      </c>
      <c r="B67" t="s">
        <v>468</v>
      </c>
      <c r="C67" t="s">
        <v>389</v>
      </c>
      <c r="D67">
        <v>7</v>
      </c>
    </row>
    <row r="68" spans="1:4">
      <c r="A68" t="s">
        <v>37</v>
      </c>
      <c r="B68" t="s">
        <v>469</v>
      </c>
      <c r="C68" t="s">
        <v>377</v>
      </c>
      <c r="D68">
        <v>7</v>
      </c>
    </row>
    <row r="69" spans="1:4">
      <c r="A69" t="s">
        <v>37</v>
      </c>
      <c r="B69" t="s">
        <v>470</v>
      </c>
      <c r="C69" t="s">
        <v>450</v>
      </c>
      <c r="D69">
        <v>7</v>
      </c>
    </row>
    <row r="70" spans="1:4">
      <c r="A70" t="s">
        <v>37</v>
      </c>
      <c r="B70" t="s">
        <v>471</v>
      </c>
      <c r="C70" t="s">
        <v>450</v>
      </c>
      <c r="D70">
        <v>7</v>
      </c>
    </row>
    <row r="71" spans="1:4">
      <c r="A71" t="s">
        <v>37</v>
      </c>
      <c r="B71" t="s">
        <v>472</v>
      </c>
      <c r="C71" t="s">
        <v>450</v>
      </c>
      <c r="D71">
        <v>7</v>
      </c>
    </row>
    <row r="72" spans="1:4">
      <c r="A72" t="s">
        <v>37</v>
      </c>
      <c r="B72" t="s">
        <v>473</v>
      </c>
      <c r="C72" t="s">
        <v>67</v>
      </c>
      <c r="D72">
        <v>7</v>
      </c>
    </row>
    <row r="73" spans="1:4">
      <c r="A73" t="s">
        <v>37</v>
      </c>
      <c r="B73" t="s">
        <v>474</v>
      </c>
      <c r="C73" t="s">
        <v>264</v>
      </c>
      <c r="D73">
        <v>7</v>
      </c>
    </row>
    <row r="74" spans="1:4">
      <c r="A74" t="s">
        <v>37</v>
      </c>
      <c r="B74" t="s">
        <v>475</v>
      </c>
      <c r="C74" t="s">
        <v>453</v>
      </c>
      <c r="D74">
        <v>7</v>
      </c>
    </row>
    <row r="75" spans="1:4">
      <c r="A75" t="s">
        <v>37</v>
      </c>
      <c r="B75" t="s">
        <v>476</v>
      </c>
      <c r="C75" t="s">
        <v>252</v>
      </c>
      <c r="D75">
        <v>7</v>
      </c>
    </row>
    <row r="76" spans="1:4">
      <c r="A76" t="s">
        <v>37</v>
      </c>
      <c r="B76" t="s">
        <v>477</v>
      </c>
      <c r="C76" t="s">
        <v>279</v>
      </c>
      <c r="D76">
        <v>7</v>
      </c>
    </row>
    <row r="77" spans="1:4">
      <c r="A77" t="s">
        <v>37</v>
      </c>
      <c r="B77" t="s">
        <v>478</v>
      </c>
      <c r="C77" t="s">
        <v>241</v>
      </c>
      <c r="D77">
        <v>7</v>
      </c>
    </row>
    <row r="78" spans="1:4">
      <c r="A78" t="s">
        <v>37</v>
      </c>
      <c r="B78" t="s">
        <v>479</v>
      </c>
      <c r="C78" t="s">
        <v>319</v>
      </c>
      <c r="D78">
        <v>6</v>
      </c>
    </row>
    <row r="79" spans="1:4">
      <c r="A79" t="s">
        <v>37</v>
      </c>
      <c r="B79" t="s">
        <v>480</v>
      </c>
      <c r="C79" t="s">
        <v>319</v>
      </c>
      <c r="D79">
        <v>6</v>
      </c>
    </row>
    <row r="80" spans="1:4">
      <c r="A80" t="s">
        <v>37</v>
      </c>
      <c r="B80" t="s">
        <v>481</v>
      </c>
      <c r="C80" t="s">
        <v>356</v>
      </c>
      <c r="D80">
        <v>6</v>
      </c>
    </row>
    <row r="81" spans="1:4">
      <c r="A81" t="s">
        <v>37</v>
      </c>
      <c r="B81" t="s">
        <v>482</v>
      </c>
      <c r="C81" t="s">
        <v>446</v>
      </c>
      <c r="D81">
        <v>6</v>
      </c>
    </row>
    <row r="82" spans="1:4">
      <c r="A82" t="s">
        <v>37</v>
      </c>
      <c r="B82" t="s">
        <v>483</v>
      </c>
      <c r="C82" t="s">
        <v>269</v>
      </c>
      <c r="D82">
        <v>6</v>
      </c>
    </row>
    <row r="83" spans="1:4">
      <c r="A83" t="s">
        <v>37</v>
      </c>
      <c r="B83" t="s">
        <v>484</v>
      </c>
      <c r="C83" t="s">
        <v>269</v>
      </c>
      <c r="D83">
        <v>6</v>
      </c>
    </row>
    <row r="84" spans="1:4">
      <c r="A84" t="s">
        <v>37</v>
      </c>
      <c r="B84" t="s">
        <v>485</v>
      </c>
      <c r="C84" t="s">
        <v>463</v>
      </c>
      <c r="D84">
        <v>6</v>
      </c>
    </row>
    <row r="85" spans="1:4">
      <c r="A85" t="s">
        <v>37</v>
      </c>
      <c r="B85" t="s">
        <v>486</v>
      </c>
      <c r="C85" t="s">
        <v>275</v>
      </c>
      <c r="D85">
        <v>6</v>
      </c>
    </row>
    <row r="86" spans="1:4">
      <c r="A86" t="s">
        <v>37</v>
      </c>
      <c r="B86" t="s">
        <v>487</v>
      </c>
      <c r="C86" t="s">
        <v>467</v>
      </c>
      <c r="D86">
        <v>6</v>
      </c>
    </row>
    <row r="87" spans="1:4">
      <c r="A87" t="s">
        <v>37</v>
      </c>
      <c r="B87" t="s">
        <v>488</v>
      </c>
      <c r="C87" t="s">
        <v>467</v>
      </c>
      <c r="D87">
        <v>6</v>
      </c>
    </row>
    <row r="88" spans="1:4">
      <c r="A88" t="s">
        <v>37</v>
      </c>
      <c r="B88" t="s">
        <v>489</v>
      </c>
      <c r="C88" t="s">
        <v>435</v>
      </c>
      <c r="D88">
        <v>6</v>
      </c>
    </row>
    <row r="89" spans="1:4">
      <c r="A89" t="s">
        <v>37</v>
      </c>
      <c r="B89" t="s">
        <v>490</v>
      </c>
      <c r="C89" t="s">
        <v>239</v>
      </c>
      <c r="D89">
        <v>6</v>
      </c>
    </row>
    <row r="90" spans="1:4">
      <c r="A90" t="s">
        <v>37</v>
      </c>
      <c r="B90" t="s">
        <v>491</v>
      </c>
      <c r="C90" t="s">
        <v>389</v>
      </c>
      <c r="D90">
        <v>6</v>
      </c>
    </row>
    <row r="91" spans="1:4">
      <c r="A91" t="s">
        <v>37</v>
      </c>
      <c r="B91" t="s">
        <v>492</v>
      </c>
      <c r="C91" t="s">
        <v>377</v>
      </c>
      <c r="D91">
        <v>6</v>
      </c>
    </row>
    <row r="92" spans="1:4">
      <c r="A92" t="s">
        <v>37</v>
      </c>
      <c r="B92" t="s">
        <v>493</v>
      </c>
      <c r="C92" t="s">
        <v>450</v>
      </c>
      <c r="D92">
        <v>6</v>
      </c>
    </row>
    <row r="93" spans="1:4">
      <c r="A93" t="s">
        <v>37</v>
      </c>
      <c r="B93" t="s">
        <v>494</v>
      </c>
      <c r="C93" t="s">
        <v>245</v>
      </c>
      <c r="D93">
        <v>6</v>
      </c>
    </row>
    <row r="94" spans="1:4">
      <c r="A94" t="s">
        <v>37</v>
      </c>
      <c r="B94" t="s">
        <v>495</v>
      </c>
      <c r="C94" t="s">
        <v>67</v>
      </c>
      <c r="D94">
        <v>6</v>
      </c>
    </row>
    <row r="95" spans="1:4">
      <c r="A95" t="s">
        <v>37</v>
      </c>
      <c r="B95" t="s">
        <v>496</v>
      </c>
      <c r="C95" t="s">
        <v>453</v>
      </c>
      <c r="D95">
        <v>6</v>
      </c>
    </row>
    <row r="96" spans="1:4">
      <c r="A96" t="s">
        <v>37</v>
      </c>
      <c r="B96" t="s">
        <v>497</v>
      </c>
      <c r="C96" t="s">
        <v>252</v>
      </c>
      <c r="D96">
        <v>6</v>
      </c>
    </row>
    <row r="97" spans="1:4">
      <c r="A97" t="s">
        <v>37</v>
      </c>
      <c r="B97" t="s">
        <v>498</v>
      </c>
      <c r="C97" t="s">
        <v>279</v>
      </c>
      <c r="D97">
        <v>6</v>
      </c>
    </row>
    <row r="98" spans="1:4">
      <c r="A98" t="s">
        <v>37</v>
      </c>
      <c r="B98" t="s">
        <v>499</v>
      </c>
      <c r="C98" t="s">
        <v>279</v>
      </c>
      <c r="D98">
        <v>6</v>
      </c>
    </row>
    <row r="99" spans="1:4">
      <c r="A99" t="s">
        <v>37</v>
      </c>
      <c r="B99" t="s">
        <v>500</v>
      </c>
      <c r="C99" t="s">
        <v>241</v>
      </c>
      <c r="D99">
        <v>6</v>
      </c>
    </row>
    <row r="100" spans="1:4">
      <c r="A100" t="s">
        <v>37</v>
      </c>
      <c r="B100" t="s">
        <v>501</v>
      </c>
      <c r="C100" t="s">
        <v>232</v>
      </c>
      <c r="D100">
        <v>5</v>
      </c>
    </row>
    <row r="101" spans="1:4">
      <c r="A101" t="s">
        <v>37</v>
      </c>
      <c r="B101" t="s">
        <v>502</v>
      </c>
      <c r="C101" t="s">
        <v>319</v>
      </c>
      <c r="D101">
        <v>5</v>
      </c>
    </row>
    <row r="102" spans="1:4">
      <c r="A102" t="s">
        <v>37</v>
      </c>
      <c r="B102" t="s">
        <v>503</v>
      </c>
      <c r="C102" t="s">
        <v>446</v>
      </c>
      <c r="D102">
        <v>5</v>
      </c>
    </row>
    <row r="103" spans="1:4">
      <c r="A103" t="s">
        <v>37</v>
      </c>
      <c r="B103" t="s">
        <v>504</v>
      </c>
      <c r="C103" t="s">
        <v>269</v>
      </c>
      <c r="D103">
        <v>5</v>
      </c>
    </row>
    <row r="104" spans="1:4">
      <c r="A104" t="s">
        <v>37</v>
      </c>
      <c r="B104" t="s">
        <v>505</v>
      </c>
      <c r="C104" t="s">
        <v>467</v>
      </c>
      <c r="D104">
        <v>5</v>
      </c>
    </row>
    <row r="105" spans="1:4">
      <c r="A105" t="s">
        <v>37</v>
      </c>
      <c r="B105" t="s">
        <v>506</v>
      </c>
      <c r="C105" t="s">
        <v>435</v>
      </c>
      <c r="D105">
        <v>5</v>
      </c>
    </row>
    <row r="106" spans="1:4">
      <c r="A106" t="s">
        <v>37</v>
      </c>
      <c r="B106" t="s">
        <v>507</v>
      </c>
      <c r="C106" t="s">
        <v>424</v>
      </c>
      <c r="D106">
        <v>5</v>
      </c>
    </row>
    <row r="107" spans="1:4">
      <c r="A107" t="s">
        <v>37</v>
      </c>
      <c r="B107" t="s">
        <v>508</v>
      </c>
      <c r="C107" t="s">
        <v>389</v>
      </c>
      <c r="D107">
        <v>5</v>
      </c>
    </row>
    <row r="108" spans="1:4">
      <c r="A108" t="s">
        <v>37</v>
      </c>
      <c r="B108" t="s">
        <v>509</v>
      </c>
      <c r="C108" t="s">
        <v>389</v>
      </c>
      <c r="D108">
        <v>5</v>
      </c>
    </row>
    <row r="109" spans="1:4">
      <c r="A109" t="s">
        <v>37</v>
      </c>
      <c r="B109" t="s">
        <v>510</v>
      </c>
      <c r="C109" t="s">
        <v>450</v>
      </c>
      <c r="D109">
        <v>5</v>
      </c>
    </row>
    <row r="110" spans="1:4">
      <c r="A110" t="s">
        <v>37</v>
      </c>
      <c r="B110" t="s">
        <v>511</v>
      </c>
      <c r="C110" t="s">
        <v>243</v>
      </c>
      <c r="D110">
        <v>5</v>
      </c>
    </row>
    <row r="111" spans="1:4">
      <c r="A111" t="s">
        <v>37</v>
      </c>
      <c r="B111" t="s">
        <v>512</v>
      </c>
      <c r="C111" t="s">
        <v>264</v>
      </c>
      <c r="D111">
        <v>5</v>
      </c>
    </row>
    <row r="112" spans="1:4">
      <c r="A112" t="s">
        <v>37</v>
      </c>
      <c r="B112" t="s">
        <v>513</v>
      </c>
      <c r="C112" t="s">
        <v>514</v>
      </c>
      <c r="D112">
        <v>5</v>
      </c>
    </row>
    <row r="113" spans="1:4">
      <c r="A113" t="s">
        <v>37</v>
      </c>
      <c r="B113" t="s">
        <v>515</v>
      </c>
      <c r="C113" t="s">
        <v>453</v>
      </c>
      <c r="D113">
        <v>5</v>
      </c>
    </row>
    <row r="114" spans="1:4">
      <c r="A114" t="s">
        <v>37</v>
      </c>
      <c r="B114" t="s">
        <v>516</v>
      </c>
      <c r="C114" t="s">
        <v>252</v>
      </c>
      <c r="D114">
        <v>5</v>
      </c>
    </row>
    <row r="115" spans="1:4">
      <c r="A115" t="s">
        <v>37</v>
      </c>
      <c r="B115" t="s">
        <v>517</v>
      </c>
      <c r="C115" t="s">
        <v>279</v>
      </c>
      <c r="D115">
        <v>5</v>
      </c>
    </row>
    <row r="116" spans="1:4">
      <c r="A116" t="s">
        <v>37</v>
      </c>
      <c r="B116" t="s">
        <v>518</v>
      </c>
      <c r="C116" t="s">
        <v>241</v>
      </c>
      <c r="D116">
        <v>5</v>
      </c>
    </row>
    <row r="117" spans="1:4">
      <c r="A117" t="s">
        <v>37</v>
      </c>
      <c r="B117" t="s">
        <v>519</v>
      </c>
      <c r="C117" t="s">
        <v>237</v>
      </c>
      <c r="D117">
        <v>4</v>
      </c>
    </row>
    <row r="118" spans="1:4">
      <c r="A118" t="s">
        <v>37</v>
      </c>
      <c r="B118" t="s">
        <v>520</v>
      </c>
      <c r="C118" t="s">
        <v>259</v>
      </c>
      <c r="D118">
        <v>4</v>
      </c>
    </row>
    <row r="119" spans="1:4">
      <c r="A119" t="s">
        <v>37</v>
      </c>
      <c r="B119" t="s">
        <v>521</v>
      </c>
      <c r="C119" t="s">
        <v>446</v>
      </c>
      <c r="D119">
        <v>4</v>
      </c>
    </row>
    <row r="120" spans="1:4">
      <c r="A120" t="s">
        <v>37</v>
      </c>
      <c r="B120" t="s">
        <v>522</v>
      </c>
      <c r="C120" t="s">
        <v>269</v>
      </c>
      <c r="D120">
        <v>4</v>
      </c>
    </row>
    <row r="121" spans="1:4">
      <c r="A121" t="s">
        <v>37</v>
      </c>
      <c r="B121" t="s">
        <v>523</v>
      </c>
      <c r="C121" t="s">
        <v>269</v>
      </c>
      <c r="D121">
        <v>4</v>
      </c>
    </row>
    <row r="122" spans="1:4">
      <c r="A122" t="s">
        <v>37</v>
      </c>
      <c r="B122" t="s">
        <v>524</v>
      </c>
      <c r="C122" t="s">
        <v>463</v>
      </c>
      <c r="D122">
        <v>4</v>
      </c>
    </row>
    <row r="123" spans="1:4">
      <c r="A123" t="s">
        <v>37</v>
      </c>
      <c r="B123" t="s">
        <v>525</v>
      </c>
      <c r="C123" t="s">
        <v>275</v>
      </c>
      <c r="D123">
        <v>4</v>
      </c>
    </row>
    <row r="124" spans="1:4">
      <c r="A124" t="s">
        <v>37</v>
      </c>
      <c r="B124" t="s">
        <v>526</v>
      </c>
      <c r="C124" t="s">
        <v>433</v>
      </c>
      <c r="D124">
        <v>4</v>
      </c>
    </row>
    <row r="125" spans="1:4">
      <c r="A125" t="s">
        <v>37</v>
      </c>
      <c r="B125" t="s">
        <v>527</v>
      </c>
      <c r="C125" t="s">
        <v>255</v>
      </c>
      <c r="D125">
        <v>4</v>
      </c>
    </row>
    <row r="126" spans="1:4">
      <c r="A126" t="s">
        <v>37</v>
      </c>
      <c r="B126" t="s">
        <v>528</v>
      </c>
      <c r="C126" t="s">
        <v>467</v>
      </c>
      <c r="D126">
        <v>4</v>
      </c>
    </row>
    <row r="127" spans="1:4">
      <c r="A127" t="s">
        <v>37</v>
      </c>
      <c r="B127" t="s">
        <v>529</v>
      </c>
      <c r="C127" t="s">
        <v>435</v>
      </c>
      <c r="D127">
        <v>4</v>
      </c>
    </row>
    <row r="128" spans="1:4">
      <c r="A128" t="s">
        <v>37</v>
      </c>
      <c r="B128" t="s">
        <v>530</v>
      </c>
      <c r="C128" t="s">
        <v>239</v>
      </c>
      <c r="D128">
        <v>4</v>
      </c>
    </row>
    <row r="129" spans="1:4">
      <c r="A129" t="s">
        <v>37</v>
      </c>
      <c r="B129" t="s">
        <v>531</v>
      </c>
      <c r="C129" t="s">
        <v>389</v>
      </c>
      <c r="D129">
        <v>4</v>
      </c>
    </row>
    <row r="130" spans="1:4">
      <c r="A130" t="s">
        <v>37</v>
      </c>
      <c r="B130" t="s">
        <v>532</v>
      </c>
      <c r="C130" t="s">
        <v>377</v>
      </c>
      <c r="D130">
        <v>4</v>
      </c>
    </row>
    <row r="131" spans="1:4">
      <c r="A131" t="s">
        <v>37</v>
      </c>
      <c r="B131" t="s">
        <v>533</v>
      </c>
      <c r="C131" t="s">
        <v>243</v>
      </c>
      <c r="D131">
        <v>4</v>
      </c>
    </row>
    <row r="132" spans="1:4">
      <c r="A132" t="s">
        <v>37</v>
      </c>
      <c r="B132" t="s">
        <v>534</v>
      </c>
      <c r="C132" t="s">
        <v>453</v>
      </c>
      <c r="D132">
        <v>4</v>
      </c>
    </row>
    <row r="133" spans="1:4">
      <c r="A133" t="s">
        <v>37</v>
      </c>
      <c r="B133" t="s">
        <v>535</v>
      </c>
      <c r="C133" t="s">
        <v>237</v>
      </c>
      <c r="D133">
        <v>3</v>
      </c>
    </row>
    <row r="134" spans="1:4">
      <c r="A134" t="s">
        <v>37</v>
      </c>
      <c r="B134" t="s">
        <v>536</v>
      </c>
      <c r="C134" t="s">
        <v>269</v>
      </c>
      <c r="D134">
        <v>3</v>
      </c>
    </row>
    <row r="135" spans="1:4">
      <c r="A135" t="s">
        <v>37</v>
      </c>
      <c r="B135" t="s">
        <v>537</v>
      </c>
      <c r="C135" t="s">
        <v>463</v>
      </c>
      <c r="D135">
        <v>3</v>
      </c>
    </row>
    <row r="136" spans="1:4">
      <c r="A136" t="s">
        <v>37</v>
      </c>
      <c r="B136" t="s">
        <v>538</v>
      </c>
      <c r="C136" t="s">
        <v>275</v>
      </c>
      <c r="D136">
        <v>3</v>
      </c>
    </row>
    <row r="137" spans="1:4">
      <c r="A137" t="s">
        <v>37</v>
      </c>
      <c r="B137" t="s">
        <v>539</v>
      </c>
      <c r="C137" t="s">
        <v>239</v>
      </c>
      <c r="D137">
        <v>3</v>
      </c>
    </row>
    <row r="138" spans="1:4">
      <c r="A138" t="s">
        <v>37</v>
      </c>
      <c r="B138" t="s">
        <v>540</v>
      </c>
      <c r="C138" t="s">
        <v>389</v>
      </c>
      <c r="D138">
        <v>3</v>
      </c>
    </row>
    <row r="139" spans="1:4">
      <c r="A139" t="s">
        <v>37</v>
      </c>
      <c r="B139" t="s">
        <v>541</v>
      </c>
      <c r="C139" t="s">
        <v>450</v>
      </c>
      <c r="D139">
        <v>3</v>
      </c>
    </row>
    <row r="140" spans="1:4">
      <c r="A140" t="s">
        <v>37</v>
      </c>
      <c r="B140" t="s">
        <v>542</v>
      </c>
      <c r="C140" t="s">
        <v>243</v>
      </c>
      <c r="D140">
        <v>3</v>
      </c>
    </row>
    <row r="141" spans="1:4">
      <c r="A141" t="s">
        <v>37</v>
      </c>
      <c r="B141" t="s">
        <v>543</v>
      </c>
      <c r="C141" t="s">
        <v>514</v>
      </c>
      <c r="D141">
        <v>3</v>
      </c>
    </row>
    <row r="142" spans="1:4">
      <c r="A142" t="s">
        <v>37</v>
      </c>
      <c r="B142" t="s">
        <v>544</v>
      </c>
      <c r="C142" t="s">
        <v>453</v>
      </c>
      <c r="D142">
        <v>3</v>
      </c>
    </row>
    <row r="143" spans="1:4">
      <c r="A143" t="s">
        <v>37</v>
      </c>
      <c r="B143" t="s">
        <v>545</v>
      </c>
      <c r="C143" t="s">
        <v>356</v>
      </c>
      <c r="D143">
        <v>2</v>
      </c>
    </row>
    <row r="144" spans="1:4">
      <c r="A144" t="s">
        <v>37</v>
      </c>
      <c r="B144" t="s">
        <v>546</v>
      </c>
      <c r="C144" t="s">
        <v>446</v>
      </c>
      <c r="D144">
        <v>2</v>
      </c>
    </row>
    <row r="145" spans="1:4">
      <c r="A145" t="s">
        <v>37</v>
      </c>
      <c r="B145" t="s">
        <v>547</v>
      </c>
      <c r="C145" t="s">
        <v>463</v>
      </c>
      <c r="D145">
        <v>2</v>
      </c>
    </row>
    <row r="146" spans="1:4">
      <c r="A146" t="s">
        <v>37</v>
      </c>
      <c r="B146" t="s">
        <v>548</v>
      </c>
      <c r="C146" t="s">
        <v>433</v>
      </c>
      <c r="D146">
        <v>2</v>
      </c>
    </row>
    <row r="147" spans="1:4">
      <c r="A147" t="s">
        <v>37</v>
      </c>
      <c r="B147" t="s">
        <v>549</v>
      </c>
      <c r="C147" t="s">
        <v>435</v>
      </c>
      <c r="D147">
        <v>2</v>
      </c>
    </row>
    <row r="148" spans="1:4">
      <c r="A148" t="s">
        <v>37</v>
      </c>
      <c r="B148" t="s">
        <v>550</v>
      </c>
      <c r="C148" t="s">
        <v>257</v>
      </c>
      <c r="D148">
        <v>2</v>
      </c>
    </row>
    <row r="149" spans="1:4">
      <c r="A149" t="s">
        <v>37</v>
      </c>
      <c r="B149" t="s">
        <v>551</v>
      </c>
      <c r="C149" t="s">
        <v>264</v>
      </c>
      <c r="D149">
        <v>2</v>
      </c>
    </row>
    <row r="150" spans="1:4">
      <c r="A150" t="s">
        <v>37</v>
      </c>
      <c r="B150" t="s">
        <v>552</v>
      </c>
      <c r="C150" t="s">
        <v>453</v>
      </c>
      <c r="D150">
        <v>2</v>
      </c>
    </row>
    <row r="151" spans="1:4">
      <c r="A151" t="s">
        <v>37</v>
      </c>
      <c r="B151" t="s">
        <v>553</v>
      </c>
      <c r="C151" t="s">
        <v>467</v>
      </c>
      <c r="D151">
        <v>1</v>
      </c>
    </row>
    <row r="152" spans="1:4">
      <c r="A152" t="s">
        <v>37</v>
      </c>
      <c r="B152" t="s">
        <v>554</v>
      </c>
      <c r="C152" t="s">
        <v>435</v>
      </c>
      <c r="D152">
        <v>1</v>
      </c>
    </row>
    <row r="153" spans="1:4">
      <c r="A153" t="s">
        <v>37</v>
      </c>
      <c r="B153" t="s">
        <v>555</v>
      </c>
      <c r="C153" t="s">
        <v>239</v>
      </c>
      <c r="D153">
        <v>1</v>
      </c>
    </row>
    <row r="154" spans="1:4">
      <c r="A154" t="s">
        <v>37</v>
      </c>
      <c r="B154" t="s">
        <v>556</v>
      </c>
      <c r="C154" t="s">
        <v>424</v>
      </c>
      <c r="D154">
        <v>1</v>
      </c>
    </row>
    <row r="155" spans="1:4">
      <c r="A155" t="s">
        <v>36</v>
      </c>
      <c r="B155" t="s">
        <v>557</v>
      </c>
      <c r="C155" t="s">
        <v>67</v>
      </c>
      <c r="D155">
        <v>20</v>
      </c>
    </row>
    <row r="156" spans="1:4">
      <c r="A156" t="s">
        <v>36</v>
      </c>
      <c r="B156" t="s">
        <v>558</v>
      </c>
      <c r="C156" t="s">
        <v>239</v>
      </c>
      <c r="D156">
        <v>16</v>
      </c>
    </row>
    <row r="157" spans="1:4">
      <c r="A157" t="s">
        <v>36</v>
      </c>
      <c r="B157" t="s">
        <v>559</v>
      </c>
      <c r="C157" t="s">
        <v>514</v>
      </c>
      <c r="D157">
        <v>16</v>
      </c>
    </row>
    <row r="158" spans="1:4">
      <c r="A158" t="s">
        <v>36</v>
      </c>
      <c r="B158" t="s">
        <v>560</v>
      </c>
      <c r="C158" t="s">
        <v>259</v>
      </c>
      <c r="D158">
        <v>15</v>
      </c>
    </row>
    <row r="159" spans="1:4">
      <c r="A159" t="s">
        <v>36</v>
      </c>
      <c r="B159" t="s">
        <v>561</v>
      </c>
      <c r="C159" t="s">
        <v>377</v>
      </c>
      <c r="D159">
        <v>15</v>
      </c>
    </row>
    <row r="160" spans="1:4">
      <c r="A160" t="s">
        <v>36</v>
      </c>
      <c r="B160" t="s">
        <v>562</v>
      </c>
      <c r="C160" t="s">
        <v>255</v>
      </c>
      <c r="D160">
        <v>14</v>
      </c>
    </row>
    <row r="161" spans="1:4">
      <c r="A161" t="s">
        <v>36</v>
      </c>
      <c r="B161" t="s">
        <v>563</v>
      </c>
      <c r="C161" t="s">
        <v>424</v>
      </c>
      <c r="D161">
        <v>14</v>
      </c>
    </row>
    <row r="162" spans="1:4">
      <c r="A162" t="s">
        <v>36</v>
      </c>
      <c r="B162" t="s">
        <v>564</v>
      </c>
      <c r="C162" t="s">
        <v>377</v>
      </c>
      <c r="D162">
        <v>14</v>
      </c>
    </row>
    <row r="163" spans="1:4">
      <c r="A163" t="s">
        <v>36</v>
      </c>
      <c r="B163" t="s">
        <v>565</v>
      </c>
      <c r="C163" t="s">
        <v>566</v>
      </c>
      <c r="D163">
        <v>14</v>
      </c>
    </row>
    <row r="164" spans="1:4">
      <c r="A164" t="s">
        <v>36</v>
      </c>
      <c r="B164" t="s">
        <v>567</v>
      </c>
      <c r="C164" t="s">
        <v>279</v>
      </c>
      <c r="D164">
        <v>14</v>
      </c>
    </row>
    <row r="165" spans="1:4">
      <c r="A165" t="s">
        <v>36</v>
      </c>
      <c r="B165" t="s">
        <v>568</v>
      </c>
      <c r="C165" t="s">
        <v>241</v>
      </c>
      <c r="D165">
        <v>14</v>
      </c>
    </row>
    <row r="166" spans="1:4">
      <c r="A166" t="s">
        <v>36</v>
      </c>
      <c r="B166" t="s">
        <v>369</v>
      </c>
      <c r="C166" t="s">
        <v>450</v>
      </c>
      <c r="D166">
        <v>13</v>
      </c>
    </row>
    <row r="167" spans="1:4">
      <c r="A167" t="s">
        <v>36</v>
      </c>
      <c r="B167" t="s">
        <v>569</v>
      </c>
      <c r="C167" t="s">
        <v>245</v>
      </c>
      <c r="D167">
        <v>13</v>
      </c>
    </row>
    <row r="168" spans="1:4">
      <c r="A168" t="s">
        <v>36</v>
      </c>
      <c r="B168" t="s">
        <v>570</v>
      </c>
      <c r="C168" t="s">
        <v>453</v>
      </c>
      <c r="D168">
        <v>13</v>
      </c>
    </row>
    <row r="169" spans="1:4">
      <c r="A169" t="s">
        <v>36</v>
      </c>
      <c r="B169" t="s">
        <v>571</v>
      </c>
      <c r="C169" t="s">
        <v>279</v>
      </c>
      <c r="D169">
        <v>13</v>
      </c>
    </row>
    <row r="170" spans="1:4">
      <c r="A170" t="s">
        <v>36</v>
      </c>
      <c r="B170" t="s">
        <v>572</v>
      </c>
      <c r="C170" t="s">
        <v>241</v>
      </c>
      <c r="D170">
        <v>13</v>
      </c>
    </row>
    <row r="171" spans="1:4">
      <c r="A171" t="s">
        <v>36</v>
      </c>
      <c r="B171" t="s">
        <v>573</v>
      </c>
      <c r="C171" t="s">
        <v>233</v>
      </c>
      <c r="D171">
        <v>12</v>
      </c>
    </row>
    <row r="172" spans="1:4">
      <c r="A172" t="s">
        <v>36</v>
      </c>
      <c r="B172" t="s">
        <v>574</v>
      </c>
      <c r="C172" t="s">
        <v>319</v>
      </c>
      <c r="D172">
        <v>12</v>
      </c>
    </row>
    <row r="173" spans="1:4">
      <c r="A173" t="s">
        <v>36</v>
      </c>
      <c r="B173" t="s">
        <v>575</v>
      </c>
      <c r="C173" t="s">
        <v>446</v>
      </c>
      <c r="D173">
        <v>12</v>
      </c>
    </row>
    <row r="174" spans="1:4">
      <c r="A174" t="s">
        <v>36</v>
      </c>
      <c r="B174" t="s">
        <v>576</v>
      </c>
      <c r="C174" t="s">
        <v>275</v>
      </c>
      <c r="D174">
        <v>12</v>
      </c>
    </row>
    <row r="175" spans="1:4">
      <c r="A175" t="s">
        <v>36</v>
      </c>
      <c r="B175" t="s">
        <v>577</v>
      </c>
      <c r="C175" t="s">
        <v>389</v>
      </c>
      <c r="D175">
        <v>12</v>
      </c>
    </row>
    <row r="176" spans="1:4">
      <c r="A176" t="s">
        <v>36</v>
      </c>
      <c r="B176" t="s">
        <v>578</v>
      </c>
      <c r="C176" t="s">
        <v>377</v>
      </c>
      <c r="D176">
        <v>12</v>
      </c>
    </row>
    <row r="177" spans="1:4">
      <c r="A177" t="s">
        <v>36</v>
      </c>
      <c r="B177" t="s">
        <v>579</v>
      </c>
      <c r="C177" t="s">
        <v>566</v>
      </c>
      <c r="D177">
        <v>12</v>
      </c>
    </row>
    <row r="178" spans="1:4">
      <c r="A178" t="s">
        <v>36</v>
      </c>
      <c r="B178" t="s">
        <v>580</v>
      </c>
      <c r="C178" t="s">
        <v>450</v>
      </c>
      <c r="D178">
        <v>12</v>
      </c>
    </row>
    <row r="179" spans="1:4">
      <c r="A179" t="s">
        <v>36</v>
      </c>
      <c r="B179" t="s">
        <v>581</v>
      </c>
      <c r="C179" t="s">
        <v>257</v>
      </c>
      <c r="D179">
        <v>12</v>
      </c>
    </row>
    <row r="180" spans="1:4">
      <c r="A180" t="s">
        <v>36</v>
      </c>
      <c r="B180" t="s">
        <v>582</v>
      </c>
      <c r="C180" t="s">
        <v>245</v>
      </c>
      <c r="D180">
        <v>12</v>
      </c>
    </row>
    <row r="181" spans="1:4">
      <c r="A181" t="s">
        <v>36</v>
      </c>
      <c r="B181" t="s">
        <v>583</v>
      </c>
      <c r="C181" t="s">
        <v>252</v>
      </c>
      <c r="D181">
        <v>12</v>
      </c>
    </row>
    <row r="182" spans="1:4">
      <c r="A182" t="s">
        <v>36</v>
      </c>
      <c r="B182" t="s">
        <v>584</v>
      </c>
      <c r="C182" t="s">
        <v>279</v>
      </c>
      <c r="D182">
        <v>12</v>
      </c>
    </row>
    <row r="183" spans="1:4">
      <c r="A183" t="s">
        <v>36</v>
      </c>
      <c r="B183" t="s">
        <v>585</v>
      </c>
      <c r="C183" t="s">
        <v>259</v>
      </c>
      <c r="D183">
        <v>11</v>
      </c>
    </row>
    <row r="184" spans="1:4">
      <c r="A184" t="s">
        <v>36</v>
      </c>
      <c r="B184" t="s">
        <v>586</v>
      </c>
      <c r="C184" t="s">
        <v>319</v>
      </c>
      <c r="D184">
        <v>11</v>
      </c>
    </row>
    <row r="185" spans="1:4">
      <c r="A185" t="s">
        <v>36</v>
      </c>
      <c r="B185" t="s">
        <v>587</v>
      </c>
      <c r="C185" t="s">
        <v>446</v>
      </c>
      <c r="D185">
        <v>11</v>
      </c>
    </row>
    <row r="186" spans="1:4">
      <c r="A186" t="s">
        <v>36</v>
      </c>
      <c r="B186" t="s">
        <v>588</v>
      </c>
      <c r="C186" t="s">
        <v>269</v>
      </c>
      <c r="D186">
        <v>11</v>
      </c>
    </row>
    <row r="187" spans="1:4">
      <c r="A187" t="s">
        <v>36</v>
      </c>
      <c r="B187" t="s">
        <v>589</v>
      </c>
      <c r="C187" t="s">
        <v>275</v>
      </c>
      <c r="D187">
        <v>11</v>
      </c>
    </row>
    <row r="188" spans="1:4">
      <c r="A188" t="s">
        <v>36</v>
      </c>
      <c r="B188" t="s">
        <v>590</v>
      </c>
      <c r="C188" t="s">
        <v>433</v>
      </c>
      <c r="D188">
        <v>11</v>
      </c>
    </row>
    <row r="189" spans="1:4">
      <c r="A189" t="s">
        <v>36</v>
      </c>
      <c r="B189" t="s">
        <v>591</v>
      </c>
      <c r="C189" t="s">
        <v>467</v>
      </c>
      <c r="D189">
        <v>11</v>
      </c>
    </row>
    <row r="190" spans="1:4">
      <c r="A190" t="s">
        <v>36</v>
      </c>
      <c r="B190" t="s">
        <v>592</v>
      </c>
      <c r="C190" t="s">
        <v>377</v>
      </c>
      <c r="D190">
        <v>11</v>
      </c>
    </row>
    <row r="191" spans="1:4">
      <c r="A191" t="s">
        <v>36</v>
      </c>
      <c r="B191" t="s">
        <v>593</v>
      </c>
      <c r="C191" t="s">
        <v>67</v>
      </c>
      <c r="D191">
        <v>11</v>
      </c>
    </row>
    <row r="192" spans="1:4">
      <c r="A192" t="s">
        <v>36</v>
      </c>
      <c r="B192" t="s">
        <v>594</v>
      </c>
      <c r="C192" t="s">
        <v>264</v>
      </c>
      <c r="D192">
        <v>11</v>
      </c>
    </row>
    <row r="193" spans="1:4">
      <c r="A193" t="s">
        <v>36</v>
      </c>
      <c r="B193" t="s">
        <v>595</v>
      </c>
      <c r="C193" t="s">
        <v>453</v>
      </c>
      <c r="D193">
        <v>11</v>
      </c>
    </row>
    <row r="194" spans="1:4">
      <c r="A194" t="s">
        <v>36</v>
      </c>
      <c r="B194" t="s">
        <v>596</v>
      </c>
      <c r="C194" t="s">
        <v>279</v>
      </c>
      <c r="D194">
        <v>11</v>
      </c>
    </row>
    <row r="195" spans="1:4">
      <c r="A195" t="s">
        <v>36</v>
      </c>
      <c r="B195" t="s">
        <v>268</v>
      </c>
      <c r="C195" t="s">
        <v>241</v>
      </c>
      <c r="D195">
        <v>11</v>
      </c>
    </row>
    <row r="196" spans="1:4">
      <c r="A196" t="s">
        <v>36</v>
      </c>
      <c r="B196" t="s">
        <v>597</v>
      </c>
      <c r="C196" t="s">
        <v>319</v>
      </c>
      <c r="D196">
        <v>10</v>
      </c>
    </row>
    <row r="197" spans="1:4">
      <c r="A197" t="s">
        <v>36</v>
      </c>
      <c r="B197" t="s">
        <v>598</v>
      </c>
      <c r="C197" t="s">
        <v>356</v>
      </c>
      <c r="D197">
        <v>10</v>
      </c>
    </row>
    <row r="198" spans="1:4">
      <c r="A198" t="s">
        <v>36</v>
      </c>
      <c r="B198" t="s">
        <v>599</v>
      </c>
      <c r="C198" t="s">
        <v>269</v>
      </c>
      <c r="D198">
        <v>10</v>
      </c>
    </row>
    <row r="199" spans="1:4">
      <c r="A199" t="s">
        <v>36</v>
      </c>
      <c r="B199" t="s">
        <v>600</v>
      </c>
      <c r="C199" t="s">
        <v>463</v>
      </c>
      <c r="D199">
        <v>10</v>
      </c>
    </row>
    <row r="200" spans="1:4">
      <c r="A200" t="s">
        <v>36</v>
      </c>
      <c r="B200" t="s">
        <v>601</v>
      </c>
      <c r="C200" t="s">
        <v>275</v>
      </c>
      <c r="D200">
        <v>10</v>
      </c>
    </row>
    <row r="201" spans="1:4">
      <c r="A201" t="s">
        <v>36</v>
      </c>
      <c r="B201" t="s">
        <v>602</v>
      </c>
      <c r="C201" t="s">
        <v>433</v>
      </c>
      <c r="D201">
        <v>10</v>
      </c>
    </row>
    <row r="202" spans="1:4">
      <c r="A202" t="s">
        <v>36</v>
      </c>
      <c r="B202" t="s">
        <v>603</v>
      </c>
      <c r="C202" t="s">
        <v>389</v>
      </c>
      <c r="D202">
        <v>10</v>
      </c>
    </row>
    <row r="203" spans="1:4">
      <c r="A203" t="s">
        <v>36</v>
      </c>
      <c r="B203" t="s">
        <v>604</v>
      </c>
      <c r="C203" t="s">
        <v>450</v>
      </c>
      <c r="D203">
        <v>10</v>
      </c>
    </row>
    <row r="204" spans="1:4">
      <c r="A204" t="s">
        <v>36</v>
      </c>
      <c r="B204" t="s">
        <v>605</v>
      </c>
      <c r="C204" t="s">
        <v>243</v>
      </c>
      <c r="D204">
        <v>10</v>
      </c>
    </row>
    <row r="205" spans="1:4">
      <c r="A205" t="s">
        <v>36</v>
      </c>
      <c r="B205" t="s">
        <v>606</v>
      </c>
      <c r="C205" t="s">
        <v>264</v>
      </c>
      <c r="D205">
        <v>10</v>
      </c>
    </row>
    <row r="206" spans="1:4">
      <c r="A206" t="s">
        <v>36</v>
      </c>
      <c r="B206" t="s">
        <v>607</v>
      </c>
      <c r="C206" t="s">
        <v>453</v>
      </c>
      <c r="D206">
        <v>10</v>
      </c>
    </row>
    <row r="207" spans="1:4">
      <c r="A207" t="s">
        <v>36</v>
      </c>
      <c r="B207" t="s">
        <v>608</v>
      </c>
      <c r="C207" t="s">
        <v>237</v>
      </c>
      <c r="D207">
        <v>9</v>
      </c>
    </row>
    <row r="208" spans="1:4">
      <c r="A208" t="s">
        <v>36</v>
      </c>
      <c r="B208" t="s">
        <v>609</v>
      </c>
      <c r="C208" t="s">
        <v>259</v>
      </c>
      <c r="D208">
        <v>9</v>
      </c>
    </row>
    <row r="209" spans="1:4">
      <c r="A209" t="s">
        <v>36</v>
      </c>
      <c r="B209" t="s">
        <v>610</v>
      </c>
      <c r="C209" t="s">
        <v>259</v>
      </c>
      <c r="D209">
        <v>9</v>
      </c>
    </row>
    <row r="210" spans="1:4">
      <c r="A210" t="s">
        <v>36</v>
      </c>
      <c r="B210" t="s">
        <v>611</v>
      </c>
      <c r="C210" t="s">
        <v>319</v>
      </c>
      <c r="D210">
        <v>9</v>
      </c>
    </row>
    <row r="211" spans="1:4">
      <c r="A211" t="s">
        <v>36</v>
      </c>
      <c r="B211" t="s">
        <v>612</v>
      </c>
      <c r="C211" t="s">
        <v>356</v>
      </c>
      <c r="D211">
        <v>9</v>
      </c>
    </row>
    <row r="212" spans="1:4">
      <c r="A212" t="s">
        <v>36</v>
      </c>
      <c r="B212" t="s">
        <v>613</v>
      </c>
      <c r="C212" t="s">
        <v>446</v>
      </c>
      <c r="D212">
        <v>9</v>
      </c>
    </row>
    <row r="213" spans="1:4">
      <c r="A213" t="s">
        <v>36</v>
      </c>
      <c r="B213" t="s">
        <v>614</v>
      </c>
      <c r="C213" t="s">
        <v>269</v>
      </c>
      <c r="D213">
        <v>9</v>
      </c>
    </row>
    <row r="214" spans="1:4">
      <c r="A214" t="s">
        <v>36</v>
      </c>
      <c r="B214" t="s">
        <v>615</v>
      </c>
      <c r="C214" t="s">
        <v>275</v>
      </c>
      <c r="D214">
        <v>9</v>
      </c>
    </row>
    <row r="215" spans="1:4">
      <c r="A215" t="s">
        <v>36</v>
      </c>
      <c r="B215" t="s">
        <v>616</v>
      </c>
      <c r="C215" t="s">
        <v>433</v>
      </c>
      <c r="D215">
        <v>9</v>
      </c>
    </row>
    <row r="216" spans="1:4">
      <c r="A216" t="s">
        <v>36</v>
      </c>
      <c r="B216" t="s">
        <v>617</v>
      </c>
      <c r="C216" t="s">
        <v>377</v>
      </c>
      <c r="D216">
        <v>9</v>
      </c>
    </row>
    <row r="217" spans="1:4">
      <c r="A217" t="s">
        <v>36</v>
      </c>
      <c r="B217" t="s">
        <v>618</v>
      </c>
      <c r="C217" t="s">
        <v>566</v>
      </c>
      <c r="D217">
        <v>9</v>
      </c>
    </row>
    <row r="218" spans="1:4">
      <c r="A218" t="s">
        <v>36</v>
      </c>
      <c r="B218" t="s">
        <v>619</v>
      </c>
      <c r="C218" t="s">
        <v>257</v>
      </c>
      <c r="D218">
        <v>9</v>
      </c>
    </row>
    <row r="219" spans="1:4">
      <c r="A219" t="s">
        <v>36</v>
      </c>
      <c r="B219" t="s">
        <v>620</v>
      </c>
      <c r="C219" t="s">
        <v>243</v>
      </c>
      <c r="D219">
        <v>9</v>
      </c>
    </row>
    <row r="220" spans="1:4">
      <c r="A220" t="s">
        <v>36</v>
      </c>
      <c r="B220" t="s">
        <v>621</v>
      </c>
      <c r="C220" t="s">
        <v>453</v>
      </c>
      <c r="D220">
        <v>9</v>
      </c>
    </row>
    <row r="221" spans="1:4">
      <c r="A221" t="s">
        <v>36</v>
      </c>
      <c r="B221" t="s">
        <v>622</v>
      </c>
      <c r="C221" t="s">
        <v>252</v>
      </c>
      <c r="D221">
        <v>9</v>
      </c>
    </row>
    <row r="222" spans="1:4">
      <c r="A222" t="s">
        <v>36</v>
      </c>
      <c r="B222" t="s">
        <v>623</v>
      </c>
      <c r="C222" t="s">
        <v>237</v>
      </c>
      <c r="D222">
        <v>8</v>
      </c>
    </row>
    <row r="223" spans="1:4">
      <c r="A223" t="s">
        <v>36</v>
      </c>
      <c r="B223" t="s">
        <v>624</v>
      </c>
      <c r="C223" t="s">
        <v>233</v>
      </c>
      <c r="D223">
        <v>8</v>
      </c>
    </row>
    <row r="224" spans="1:4">
      <c r="A224" t="s">
        <v>36</v>
      </c>
      <c r="B224" t="s">
        <v>625</v>
      </c>
      <c r="C224" t="s">
        <v>259</v>
      </c>
      <c r="D224">
        <v>8</v>
      </c>
    </row>
    <row r="225" spans="1:4">
      <c r="A225" t="s">
        <v>36</v>
      </c>
      <c r="B225" t="s">
        <v>626</v>
      </c>
      <c r="C225" t="s">
        <v>319</v>
      </c>
      <c r="D225">
        <v>8</v>
      </c>
    </row>
    <row r="226" spans="1:4">
      <c r="A226" t="s">
        <v>36</v>
      </c>
      <c r="B226" t="s">
        <v>627</v>
      </c>
      <c r="C226" t="s">
        <v>356</v>
      </c>
      <c r="D226">
        <v>8</v>
      </c>
    </row>
    <row r="227" spans="1:4">
      <c r="A227" t="s">
        <v>36</v>
      </c>
      <c r="B227" t="s">
        <v>628</v>
      </c>
      <c r="C227" t="s">
        <v>446</v>
      </c>
      <c r="D227">
        <v>8</v>
      </c>
    </row>
    <row r="228" spans="1:4">
      <c r="A228" t="s">
        <v>36</v>
      </c>
      <c r="B228" t="s">
        <v>629</v>
      </c>
      <c r="C228" t="s">
        <v>269</v>
      </c>
      <c r="D228">
        <v>8</v>
      </c>
    </row>
    <row r="229" spans="1:4">
      <c r="A229" t="s">
        <v>36</v>
      </c>
      <c r="B229" t="s">
        <v>630</v>
      </c>
      <c r="C229" t="s">
        <v>269</v>
      </c>
      <c r="D229">
        <v>8</v>
      </c>
    </row>
    <row r="230" spans="1:4">
      <c r="A230" t="s">
        <v>36</v>
      </c>
      <c r="B230" t="s">
        <v>631</v>
      </c>
      <c r="C230" t="s">
        <v>463</v>
      </c>
      <c r="D230">
        <v>8</v>
      </c>
    </row>
    <row r="231" spans="1:4">
      <c r="A231" t="s">
        <v>36</v>
      </c>
      <c r="B231" t="s">
        <v>632</v>
      </c>
      <c r="C231" t="s">
        <v>275</v>
      </c>
      <c r="D231">
        <v>8</v>
      </c>
    </row>
    <row r="232" spans="1:4">
      <c r="A232" t="s">
        <v>36</v>
      </c>
      <c r="B232" t="s">
        <v>633</v>
      </c>
      <c r="C232" t="s">
        <v>467</v>
      </c>
      <c r="D232">
        <v>8</v>
      </c>
    </row>
    <row r="233" spans="1:4">
      <c r="A233" t="s">
        <v>36</v>
      </c>
      <c r="B233" t="s">
        <v>634</v>
      </c>
      <c r="C233" t="s">
        <v>435</v>
      </c>
      <c r="D233">
        <v>8</v>
      </c>
    </row>
    <row r="234" spans="1:4">
      <c r="A234" t="s">
        <v>36</v>
      </c>
      <c r="B234" t="s">
        <v>635</v>
      </c>
      <c r="C234" t="s">
        <v>239</v>
      </c>
      <c r="D234">
        <v>8</v>
      </c>
    </row>
    <row r="235" spans="1:4">
      <c r="A235" t="s">
        <v>36</v>
      </c>
      <c r="B235" t="s">
        <v>636</v>
      </c>
      <c r="C235" t="s">
        <v>389</v>
      </c>
      <c r="D235">
        <v>8</v>
      </c>
    </row>
    <row r="236" spans="1:4">
      <c r="A236" t="s">
        <v>36</v>
      </c>
      <c r="B236" t="s">
        <v>637</v>
      </c>
      <c r="C236" t="s">
        <v>450</v>
      </c>
      <c r="D236">
        <v>8</v>
      </c>
    </row>
    <row r="237" spans="1:4">
      <c r="A237" t="s">
        <v>36</v>
      </c>
      <c r="B237" t="s">
        <v>638</v>
      </c>
      <c r="C237" t="s">
        <v>257</v>
      </c>
      <c r="D237">
        <v>8</v>
      </c>
    </row>
    <row r="238" spans="1:4">
      <c r="A238" t="s">
        <v>36</v>
      </c>
      <c r="B238" t="s">
        <v>639</v>
      </c>
      <c r="C238" t="s">
        <v>243</v>
      </c>
      <c r="D238">
        <v>8</v>
      </c>
    </row>
    <row r="239" spans="1:4">
      <c r="A239" t="s">
        <v>36</v>
      </c>
      <c r="B239" t="s">
        <v>640</v>
      </c>
      <c r="C239" t="s">
        <v>264</v>
      </c>
      <c r="D239">
        <v>8</v>
      </c>
    </row>
    <row r="240" spans="1:4">
      <c r="A240" t="s">
        <v>36</v>
      </c>
      <c r="B240" t="s">
        <v>641</v>
      </c>
      <c r="C240" t="s">
        <v>453</v>
      </c>
      <c r="D240">
        <v>8</v>
      </c>
    </row>
    <row r="241" spans="1:4">
      <c r="A241" t="s">
        <v>36</v>
      </c>
      <c r="B241" t="s">
        <v>642</v>
      </c>
      <c r="C241" t="s">
        <v>252</v>
      </c>
      <c r="D241">
        <v>8</v>
      </c>
    </row>
    <row r="242" spans="1:4">
      <c r="A242" t="s">
        <v>36</v>
      </c>
      <c r="B242" t="s">
        <v>643</v>
      </c>
      <c r="C242" t="s">
        <v>279</v>
      </c>
      <c r="D242">
        <v>8</v>
      </c>
    </row>
    <row r="243" spans="1:4">
      <c r="A243" t="s">
        <v>36</v>
      </c>
      <c r="B243" t="s">
        <v>644</v>
      </c>
      <c r="C243" t="s">
        <v>356</v>
      </c>
      <c r="D243">
        <v>7</v>
      </c>
    </row>
    <row r="244" spans="1:4">
      <c r="A244" t="s">
        <v>36</v>
      </c>
      <c r="B244" t="s">
        <v>645</v>
      </c>
      <c r="C244" t="s">
        <v>356</v>
      </c>
      <c r="D244">
        <v>7</v>
      </c>
    </row>
    <row r="245" spans="1:4">
      <c r="A245" t="s">
        <v>36</v>
      </c>
      <c r="B245" t="s">
        <v>646</v>
      </c>
      <c r="C245" t="s">
        <v>446</v>
      </c>
      <c r="D245">
        <v>7</v>
      </c>
    </row>
    <row r="246" spans="1:4">
      <c r="A246" t="s">
        <v>36</v>
      </c>
      <c r="B246" t="s">
        <v>647</v>
      </c>
      <c r="C246" t="s">
        <v>269</v>
      </c>
      <c r="D246">
        <v>7</v>
      </c>
    </row>
    <row r="247" spans="1:4">
      <c r="A247" t="s">
        <v>36</v>
      </c>
      <c r="B247" t="s">
        <v>648</v>
      </c>
      <c r="C247" t="s">
        <v>463</v>
      </c>
      <c r="D247">
        <v>7</v>
      </c>
    </row>
    <row r="248" spans="1:4">
      <c r="A248" t="s">
        <v>36</v>
      </c>
      <c r="B248" t="s">
        <v>649</v>
      </c>
      <c r="C248" t="s">
        <v>463</v>
      </c>
      <c r="D248">
        <v>7</v>
      </c>
    </row>
    <row r="249" spans="1:4">
      <c r="A249" t="s">
        <v>36</v>
      </c>
      <c r="B249" t="s">
        <v>650</v>
      </c>
      <c r="C249" t="s">
        <v>463</v>
      </c>
      <c r="D249">
        <v>7</v>
      </c>
    </row>
    <row r="250" spans="1:4">
      <c r="A250" t="s">
        <v>36</v>
      </c>
      <c r="B250" t="s">
        <v>651</v>
      </c>
      <c r="C250" t="s">
        <v>433</v>
      </c>
      <c r="D250">
        <v>7</v>
      </c>
    </row>
    <row r="251" spans="1:4">
      <c r="A251" t="s">
        <v>36</v>
      </c>
      <c r="B251" t="s">
        <v>183</v>
      </c>
      <c r="C251" t="s">
        <v>467</v>
      </c>
      <c r="D251">
        <v>7</v>
      </c>
    </row>
    <row r="252" spans="1:4">
      <c r="A252" t="s">
        <v>36</v>
      </c>
      <c r="B252" t="s">
        <v>652</v>
      </c>
      <c r="C252" t="s">
        <v>435</v>
      </c>
      <c r="D252">
        <v>7</v>
      </c>
    </row>
    <row r="253" spans="1:4">
      <c r="A253" t="s">
        <v>36</v>
      </c>
      <c r="B253" t="s">
        <v>653</v>
      </c>
      <c r="C253" t="s">
        <v>435</v>
      </c>
      <c r="D253">
        <v>7</v>
      </c>
    </row>
    <row r="254" spans="1:4">
      <c r="A254" t="s">
        <v>36</v>
      </c>
      <c r="B254" t="s">
        <v>654</v>
      </c>
      <c r="C254" t="s">
        <v>239</v>
      </c>
      <c r="D254">
        <v>7</v>
      </c>
    </row>
    <row r="255" spans="1:4">
      <c r="A255" t="s">
        <v>36</v>
      </c>
      <c r="B255" t="s">
        <v>655</v>
      </c>
      <c r="C255" t="s">
        <v>424</v>
      </c>
      <c r="D255">
        <v>7</v>
      </c>
    </row>
    <row r="256" spans="1:4">
      <c r="A256" t="s">
        <v>36</v>
      </c>
      <c r="B256" t="s">
        <v>656</v>
      </c>
      <c r="C256" t="s">
        <v>389</v>
      </c>
      <c r="D256">
        <v>7</v>
      </c>
    </row>
    <row r="257" spans="1:4">
      <c r="A257" t="s">
        <v>36</v>
      </c>
      <c r="B257" t="s">
        <v>657</v>
      </c>
      <c r="C257" t="s">
        <v>450</v>
      </c>
      <c r="D257">
        <v>7</v>
      </c>
    </row>
    <row r="258" spans="1:4">
      <c r="A258" t="s">
        <v>36</v>
      </c>
      <c r="B258" t="s">
        <v>658</v>
      </c>
      <c r="C258" t="s">
        <v>243</v>
      </c>
      <c r="D258">
        <v>7</v>
      </c>
    </row>
    <row r="259" spans="1:4">
      <c r="A259" t="s">
        <v>36</v>
      </c>
      <c r="B259" t="s">
        <v>659</v>
      </c>
      <c r="C259" t="s">
        <v>264</v>
      </c>
      <c r="D259">
        <v>7</v>
      </c>
    </row>
    <row r="260" spans="1:4">
      <c r="A260" t="s">
        <v>36</v>
      </c>
      <c r="B260" t="s">
        <v>660</v>
      </c>
      <c r="C260" t="s">
        <v>453</v>
      </c>
      <c r="D260">
        <v>7</v>
      </c>
    </row>
    <row r="261" spans="1:4">
      <c r="A261" t="s">
        <v>36</v>
      </c>
      <c r="B261" t="s">
        <v>661</v>
      </c>
      <c r="C261" t="s">
        <v>279</v>
      </c>
      <c r="D261">
        <v>7</v>
      </c>
    </row>
    <row r="262" spans="1:4">
      <c r="A262" t="s">
        <v>36</v>
      </c>
      <c r="B262" t="s">
        <v>662</v>
      </c>
      <c r="C262" t="s">
        <v>233</v>
      </c>
      <c r="D262">
        <v>6</v>
      </c>
    </row>
    <row r="263" spans="1:4">
      <c r="A263" t="s">
        <v>36</v>
      </c>
      <c r="B263" t="s">
        <v>440</v>
      </c>
      <c r="C263" t="s">
        <v>229</v>
      </c>
      <c r="D263">
        <v>6</v>
      </c>
    </row>
    <row r="264" spans="1:4">
      <c r="A264" t="s">
        <v>36</v>
      </c>
      <c r="B264" t="s">
        <v>663</v>
      </c>
      <c r="C264" t="s">
        <v>319</v>
      </c>
      <c r="D264">
        <v>6</v>
      </c>
    </row>
    <row r="265" spans="1:4">
      <c r="A265" t="s">
        <v>36</v>
      </c>
      <c r="B265" t="s">
        <v>664</v>
      </c>
      <c r="C265" t="s">
        <v>356</v>
      </c>
      <c r="D265">
        <v>6</v>
      </c>
    </row>
    <row r="266" spans="1:4">
      <c r="A266" t="s">
        <v>36</v>
      </c>
      <c r="B266" t="s">
        <v>665</v>
      </c>
      <c r="C266" t="s">
        <v>356</v>
      </c>
      <c r="D266">
        <v>6</v>
      </c>
    </row>
    <row r="267" spans="1:4">
      <c r="A267" t="s">
        <v>36</v>
      </c>
      <c r="B267" t="s">
        <v>666</v>
      </c>
      <c r="C267" t="s">
        <v>446</v>
      </c>
      <c r="D267">
        <v>6</v>
      </c>
    </row>
    <row r="268" spans="1:4">
      <c r="A268" t="s">
        <v>36</v>
      </c>
      <c r="B268" t="s">
        <v>667</v>
      </c>
      <c r="C268" t="s">
        <v>269</v>
      </c>
      <c r="D268">
        <v>6</v>
      </c>
    </row>
    <row r="269" spans="1:4">
      <c r="A269" t="s">
        <v>36</v>
      </c>
      <c r="B269" t="s">
        <v>668</v>
      </c>
      <c r="C269" t="s">
        <v>433</v>
      </c>
      <c r="D269">
        <v>6</v>
      </c>
    </row>
    <row r="270" spans="1:4">
      <c r="A270" t="s">
        <v>36</v>
      </c>
      <c r="B270" t="s">
        <v>669</v>
      </c>
      <c r="C270" t="s">
        <v>231</v>
      </c>
      <c r="D270">
        <v>6</v>
      </c>
    </row>
    <row r="271" spans="1:4">
      <c r="A271" t="s">
        <v>36</v>
      </c>
      <c r="B271" t="s">
        <v>670</v>
      </c>
      <c r="C271" t="s">
        <v>435</v>
      </c>
      <c r="D271">
        <v>6</v>
      </c>
    </row>
    <row r="272" spans="1:4">
      <c r="A272" t="s">
        <v>36</v>
      </c>
      <c r="B272" t="s">
        <v>671</v>
      </c>
      <c r="C272" t="s">
        <v>435</v>
      </c>
      <c r="D272">
        <v>6</v>
      </c>
    </row>
    <row r="273" spans="1:4">
      <c r="A273" t="s">
        <v>36</v>
      </c>
      <c r="B273" t="s">
        <v>672</v>
      </c>
      <c r="C273" t="s">
        <v>239</v>
      </c>
      <c r="D273">
        <v>6</v>
      </c>
    </row>
    <row r="274" spans="1:4">
      <c r="A274" t="s">
        <v>36</v>
      </c>
      <c r="B274" t="s">
        <v>673</v>
      </c>
      <c r="C274" t="s">
        <v>450</v>
      </c>
      <c r="D274">
        <v>6</v>
      </c>
    </row>
    <row r="275" spans="1:4">
      <c r="A275" t="s">
        <v>36</v>
      </c>
      <c r="B275" t="s">
        <v>674</v>
      </c>
      <c r="C275" t="s">
        <v>450</v>
      </c>
      <c r="D275">
        <v>6</v>
      </c>
    </row>
    <row r="276" spans="1:4">
      <c r="A276" t="s">
        <v>36</v>
      </c>
      <c r="B276" t="s">
        <v>503</v>
      </c>
      <c r="C276" t="s">
        <v>257</v>
      </c>
      <c r="D276">
        <v>6</v>
      </c>
    </row>
    <row r="277" spans="1:4">
      <c r="A277" t="s">
        <v>36</v>
      </c>
      <c r="B277" t="s">
        <v>675</v>
      </c>
      <c r="C277" t="s">
        <v>245</v>
      </c>
      <c r="D277">
        <v>6</v>
      </c>
    </row>
    <row r="278" spans="1:4">
      <c r="A278" t="s">
        <v>36</v>
      </c>
      <c r="B278" t="s">
        <v>676</v>
      </c>
      <c r="C278" t="s">
        <v>453</v>
      </c>
      <c r="D278">
        <v>6</v>
      </c>
    </row>
    <row r="279" spans="1:4">
      <c r="A279" t="s">
        <v>36</v>
      </c>
      <c r="B279" t="s">
        <v>677</v>
      </c>
      <c r="C279" t="s">
        <v>252</v>
      </c>
      <c r="D279">
        <v>6</v>
      </c>
    </row>
    <row r="280" spans="1:4">
      <c r="A280" t="s">
        <v>36</v>
      </c>
      <c r="B280" t="s">
        <v>678</v>
      </c>
      <c r="C280" t="s">
        <v>241</v>
      </c>
      <c r="D280">
        <v>6</v>
      </c>
    </row>
    <row r="281" spans="1:4">
      <c r="A281" t="s">
        <v>36</v>
      </c>
      <c r="B281" t="s">
        <v>679</v>
      </c>
      <c r="C281" t="s">
        <v>319</v>
      </c>
      <c r="D281">
        <v>5</v>
      </c>
    </row>
    <row r="282" spans="1:4">
      <c r="A282" t="s">
        <v>36</v>
      </c>
      <c r="B282" t="s">
        <v>680</v>
      </c>
      <c r="C282" t="s">
        <v>356</v>
      </c>
      <c r="D282">
        <v>5</v>
      </c>
    </row>
    <row r="283" spans="1:4">
      <c r="A283" t="s">
        <v>36</v>
      </c>
      <c r="B283" t="s">
        <v>681</v>
      </c>
      <c r="C283" t="s">
        <v>446</v>
      </c>
      <c r="D283">
        <v>5</v>
      </c>
    </row>
    <row r="284" spans="1:4">
      <c r="A284" t="s">
        <v>36</v>
      </c>
      <c r="B284" t="s">
        <v>682</v>
      </c>
      <c r="C284" t="s">
        <v>446</v>
      </c>
      <c r="D284">
        <v>5</v>
      </c>
    </row>
    <row r="285" spans="1:4">
      <c r="A285" t="s">
        <v>36</v>
      </c>
      <c r="B285" t="s">
        <v>683</v>
      </c>
      <c r="C285" t="s">
        <v>269</v>
      </c>
      <c r="D285">
        <v>5</v>
      </c>
    </row>
    <row r="286" spans="1:4">
      <c r="A286" t="s">
        <v>36</v>
      </c>
      <c r="B286" t="s">
        <v>684</v>
      </c>
      <c r="C286" t="s">
        <v>463</v>
      </c>
      <c r="D286">
        <v>5</v>
      </c>
    </row>
    <row r="287" spans="1:4">
      <c r="A287" t="s">
        <v>36</v>
      </c>
      <c r="B287" t="s">
        <v>685</v>
      </c>
      <c r="C287" t="s">
        <v>275</v>
      </c>
      <c r="D287">
        <v>5</v>
      </c>
    </row>
    <row r="288" spans="1:4">
      <c r="A288" t="s">
        <v>36</v>
      </c>
      <c r="B288" t="s">
        <v>686</v>
      </c>
      <c r="C288" t="s">
        <v>433</v>
      </c>
      <c r="D288">
        <v>5</v>
      </c>
    </row>
    <row r="289" spans="1:4">
      <c r="A289" t="s">
        <v>36</v>
      </c>
      <c r="B289" t="s">
        <v>687</v>
      </c>
      <c r="C289" t="s">
        <v>255</v>
      </c>
      <c r="D289">
        <v>5</v>
      </c>
    </row>
    <row r="290" spans="1:4">
      <c r="A290" t="s">
        <v>36</v>
      </c>
      <c r="B290" t="s">
        <v>688</v>
      </c>
      <c r="C290" t="s">
        <v>467</v>
      </c>
      <c r="D290">
        <v>5</v>
      </c>
    </row>
    <row r="291" spans="1:4">
      <c r="A291" t="s">
        <v>36</v>
      </c>
      <c r="B291" t="s">
        <v>689</v>
      </c>
      <c r="C291" t="s">
        <v>231</v>
      </c>
      <c r="D291">
        <v>5</v>
      </c>
    </row>
    <row r="292" spans="1:4">
      <c r="A292" t="s">
        <v>36</v>
      </c>
      <c r="B292" t="s">
        <v>690</v>
      </c>
      <c r="C292" t="s">
        <v>435</v>
      </c>
      <c r="D292">
        <v>5</v>
      </c>
    </row>
    <row r="293" spans="1:4">
      <c r="A293" t="s">
        <v>36</v>
      </c>
      <c r="B293" t="s">
        <v>691</v>
      </c>
      <c r="C293" t="s">
        <v>389</v>
      </c>
      <c r="D293">
        <v>5</v>
      </c>
    </row>
    <row r="294" spans="1:4">
      <c r="A294" t="s">
        <v>36</v>
      </c>
      <c r="B294" t="s">
        <v>692</v>
      </c>
      <c r="C294" t="s">
        <v>566</v>
      </c>
      <c r="D294">
        <v>5</v>
      </c>
    </row>
    <row r="295" spans="1:4">
      <c r="A295" t="s">
        <v>36</v>
      </c>
      <c r="B295" t="s">
        <v>693</v>
      </c>
      <c r="C295" t="s">
        <v>245</v>
      </c>
      <c r="D295">
        <v>5</v>
      </c>
    </row>
    <row r="296" spans="1:4">
      <c r="A296" t="s">
        <v>36</v>
      </c>
      <c r="B296" t="s">
        <v>694</v>
      </c>
      <c r="C296" t="s">
        <v>264</v>
      </c>
      <c r="D296">
        <v>5</v>
      </c>
    </row>
    <row r="297" spans="1:4">
      <c r="A297" t="s">
        <v>36</v>
      </c>
      <c r="B297" t="s">
        <v>695</v>
      </c>
      <c r="C297" t="s">
        <v>453</v>
      </c>
      <c r="D297">
        <v>5</v>
      </c>
    </row>
    <row r="298" spans="1:4">
      <c r="A298" t="s">
        <v>36</v>
      </c>
      <c r="B298" t="s">
        <v>696</v>
      </c>
      <c r="C298" t="s">
        <v>435</v>
      </c>
      <c r="D298">
        <v>4</v>
      </c>
    </row>
    <row r="299" spans="1:4">
      <c r="A299" t="s">
        <v>36</v>
      </c>
      <c r="B299" t="s">
        <v>697</v>
      </c>
      <c r="C299" t="s">
        <v>435</v>
      </c>
      <c r="D299">
        <v>4</v>
      </c>
    </row>
    <row r="300" spans="1:4">
      <c r="A300" t="s">
        <v>36</v>
      </c>
      <c r="B300" t="s">
        <v>698</v>
      </c>
      <c r="C300" t="s">
        <v>453</v>
      </c>
      <c r="D300">
        <v>4</v>
      </c>
    </row>
    <row r="301" spans="1:4">
      <c r="A301" t="s">
        <v>36</v>
      </c>
      <c r="B301" t="s">
        <v>699</v>
      </c>
      <c r="C301" t="s">
        <v>269</v>
      </c>
      <c r="D301">
        <v>3</v>
      </c>
    </row>
    <row r="302" spans="1:4">
      <c r="A302" t="s">
        <v>36</v>
      </c>
      <c r="B302" t="s">
        <v>700</v>
      </c>
      <c r="C302" t="s">
        <v>433</v>
      </c>
      <c r="D302">
        <v>3</v>
      </c>
    </row>
    <row r="303" spans="1:4">
      <c r="A303" t="s">
        <v>36</v>
      </c>
      <c r="B303" t="s">
        <v>701</v>
      </c>
      <c r="C303" t="s">
        <v>435</v>
      </c>
      <c r="D303">
        <v>3</v>
      </c>
    </row>
    <row r="304" spans="1:4">
      <c r="A304" t="s">
        <v>36</v>
      </c>
      <c r="B304" t="s">
        <v>702</v>
      </c>
      <c r="C304" t="s">
        <v>453</v>
      </c>
      <c r="D304">
        <v>3</v>
      </c>
    </row>
    <row r="305" spans="1:4">
      <c r="A305" t="s">
        <v>36</v>
      </c>
      <c r="B305" t="s">
        <v>703</v>
      </c>
      <c r="C305" t="s">
        <v>279</v>
      </c>
      <c r="D305">
        <v>3</v>
      </c>
    </row>
    <row r="306" spans="1:4">
      <c r="A306" t="s">
        <v>36</v>
      </c>
      <c r="B306" t="s">
        <v>704</v>
      </c>
      <c r="C306" t="s">
        <v>241</v>
      </c>
      <c r="D306">
        <v>3</v>
      </c>
    </row>
    <row r="307" spans="1:4">
      <c r="A307" t="s">
        <v>36</v>
      </c>
      <c r="B307" t="s">
        <v>705</v>
      </c>
      <c r="C307" t="s">
        <v>467</v>
      </c>
      <c r="D307">
        <v>2</v>
      </c>
    </row>
    <row r="308" spans="1:4">
      <c r="A308" t="s">
        <v>36</v>
      </c>
      <c r="B308" t="s">
        <v>706</v>
      </c>
      <c r="C308" t="s">
        <v>389</v>
      </c>
      <c r="D308">
        <v>2</v>
      </c>
    </row>
    <row r="309" spans="1:4">
      <c r="A309" t="s">
        <v>36</v>
      </c>
      <c r="B309" t="s">
        <v>707</v>
      </c>
      <c r="C309" t="s">
        <v>257</v>
      </c>
      <c r="D309">
        <v>2</v>
      </c>
    </row>
    <row r="310" spans="1:4">
      <c r="A310" t="s">
        <v>36</v>
      </c>
      <c r="B310" t="s">
        <v>708</v>
      </c>
      <c r="C310" t="s">
        <v>241</v>
      </c>
      <c r="D310">
        <v>2</v>
      </c>
    </row>
    <row r="311" spans="1:4">
      <c r="A311" t="s">
        <v>36</v>
      </c>
      <c r="B311" t="s">
        <v>709</v>
      </c>
      <c r="C311" t="s">
        <v>255</v>
      </c>
      <c r="D311">
        <v>1</v>
      </c>
    </row>
    <row r="312" spans="1:4">
      <c r="A312" t="s">
        <v>36</v>
      </c>
      <c r="B312" t="s">
        <v>710</v>
      </c>
      <c r="C312" t="s">
        <v>389</v>
      </c>
      <c r="D312">
        <v>1</v>
      </c>
    </row>
    <row r="313" spans="1:4">
      <c r="A313" t="s">
        <v>36</v>
      </c>
      <c r="B313" t="s">
        <v>711</v>
      </c>
      <c r="C313" t="s">
        <v>264</v>
      </c>
      <c r="D313">
        <v>1</v>
      </c>
    </row>
    <row r="314" spans="1:4">
      <c r="A314" t="s">
        <v>34</v>
      </c>
      <c r="B314" t="s">
        <v>712</v>
      </c>
      <c r="C314" t="s">
        <v>259</v>
      </c>
      <c r="D314">
        <v>18</v>
      </c>
    </row>
    <row r="315" spans="1:4">
      <c r="A315" t="s">
        <v>34</v>
      </c>
      <c r="B315" t="s">
        <v>713</v>
      </c>
      <c r="C315" t="s">
        <v>269</v>
      </c>
      <c r="D315">
        <v>18</v>
      </c>
    </row>
    <row r="316" spans="1:4">
      <c r="A316" t="s">
        <v>34</v>
      </c>
      <c r="B316" t="s">
        <v>714</v>
      </c>
      <c r="C316" t="s">
        <v>255</v>
      </c>
      <c r="D316">
        <v>17</v>
      </c>
    </row>
    <row r="317" spans="1:4">
      <c r="A317" t="s">
        <v>34</v>
      </c>
      <c r="B317" t="s">
        <v>715</v>
      </c>
      <c r="C317" t="s">
        <v>450</v>
      </c>
      <c r="D317">
        <v>16</v>
      </c>
    </row>
    <row r="318" spans="1:4">
      <c r="A318" t="s">
        <v>34</v>
      </c>
      <c r="B318" t="s">
        <v>716</v>
      </c>
      <c r="C318" t="s">
        <v>241</v>
      </c>
      <c r="D318">
        <v>16</v>
      </c>
    </row>
    <row r="319" spans="1:4">
      <c r="A319" t="s">
        <v>34</v>
      </c>
      <c r="B319" t="s">
        <v>717</v>
      </c>
      <c r="C319" t="s">
        <v>356</v>
      </c>
      <c r="D319">
        <v>15</v>
      </c>
    </row>
    <row r="320" spans="1:4">
      <c r="A320" t="s">
        <v>34</v>
      </c>
      <c r="B320" t="s">
        <v>718</v>
      </c>
      <c r="C320" t="s">
        <v>275</v>
      </c>
      <c r="D320">
        <v>15</v>
      </c>
    </row>
    <row r="321" spans="1:4">
      <c r="A321" t="s">
        <v>34</v>
      </c>
      <c r="B321" t="s">
        <v>719</v>
      </c>
      <c r="C321" t="s">
        <v>453</v>
      </c>
      <c r="D321">
        <v>15</v>
      </c>
    </row>
    <row r="322" spans="1:4">
      <c r="A322" t="s">
        <v>34</v>
      </c>
      <c r="B322" t="s">
        <v>720</v>
      </c>
      <c r="C322" t="s">
        <v>435</v>
      </c>
      <c r="D322">
        <v>14</v>
      </c>
    </row>
    <row r="323" spans="1:4">
      <c r="A323" t="s">
        <v>34</v>
      </c>
      <c r="B323" t="s">
        <v>721</v>
      </c>
      <c r="C323" t="s">
        <v>279</v>
      </c>
      <c r="D323">
        <v>14</v>
      </c>
    </row>
    <row r="324" spans="1:4">
      <c r="A324" t="s">
        <v>34</v>
      </c>
      <c r="B324" t="s">
        <v>722</v>
      </c>
      <c r="C324" t="s">
        <v>446</v>
      </c>
      <c r="D324">
        <v>13</v>
      </c>
    </row>
    <row r="325" spans="1:4">
      <c r="A325" t="s">
        <v>34</v>
      </c>
      <c r="B325" t="s">
        <v>723</v>
      </c>
      <c r="C325" t="s">
        <v>467</v>
      </c>
      <c r="D325">
        <v>13</v>
      </c>
    </row>
    <row r="326" spans="1:4">
      <c r="A326" t="s">
        <v>34</v>
      </c>
      <c r="B326" t="s">
        <v>724</v>
      </c>
      <c r="C326" t="s">
        <v>377</v>
      </c>
      <c r="D326">
        <v>13</v>
      </c>
    </row>
    <row r="327" spans="1:4">
      <c r="A327" t="s">
        <v>34</v>
      </c>
      <c r="B327" t="s">
        <v>725</v>
      </c>
      <c r="C327" t="s">
        <v>245</v>
      </c>
      <c r="D327">
        <v>13</v>
      </c>
    </row>
    <row r="328" spans="1:4">
      <c r="A328" t="s">
        <v>34</v>
      </c>
      <c r="B328" t="s">
        <v>726</v>
      </c>
      <c r="C328" t="s">
        <v>453</v>
      </c>
      <c r="D328">
        <v>13</v>
      </c>
    </row>
    <row r="329" spans="1:4">
      <c r="A329" t="s">
        <v>34</v>
      </c>
      <c r="B329" t="s">
        <v>727</v>
      </c>
      <c r="C329" t="s">
        <v>467</v>
      </c>
      <c r="D329">
        <v>12</v>
      </c>
    </row>
    <row r="330" spans="1:4">
      <c r="A330" t="s">
        <v>34</v>
      </c>
      <c r="B330" t="s">
        <v>728</v>
      </c>
      <c r="C330" t="s">
        <v>424</v>
      </c>
      <c r="D330">
        <v>12</v>
      </c>
    </row>
    <row r="331" spans="1:4">
      <c r="A331" t="s">
        <v>34</v>
      </c>
      <c r="B331" t="s">
        <v>729</v>
      </c>
      <c r="C331" t="s">
        <v>389</v>
      </c>
      <c r="D331">
        <v>12</v>
      </c>
    </row>
    <row r="332" spans="1:4">
      <c r="A332" t="s">
        <v>34</v>
      </c>
      <c r="B332" t="s">
        <v>730</v>
      </c>
      <c r="C332" t="s">
        <v>453</v>
      </c>
      <c r="D332">
        <v>12</v>
      </c>
    </row>
    <row r="333" spans="1:4">
      <c r="A333" t="s">
        <v>34</v>
      </c>
      <c r="B333" t="s">
        <v>731</v>
      </c>
      <c r="C333" t="s">
        <v>463</v>
      </c>
      <c r="D333">
        <v>11</v>
      </c>
    </row>
    <row r="334" spans="1:4">
      <c r="A334" t="s">
        <v>34</v>
      </c>
      <c r="B334" t="s">
        <v>732</v>
      </c>
      <c r="C334" t="s">
        <v>433</v>
      </c>
      <c r="D334">
        <v>11</v>
      </c>
    </row>
    <row r="335" spans="1:4">
      <c r="A335" t="s">
        <v>34</v>
      </c>
      <c r="B335" t="s">
        <v>364</v>
      </c>
      <c r="C335" t="s">
        <v>239</v>
      </c>
      <c r="D335">
        <v>11</v>
      </c>
    </row>
    <row r="336" spans="1:4">
      <c r="A336" t="s">
        <v>34</v>
      </c>
      <c r="B336" t="s">
        <v>733</v>
      </c>
      <c r="C336" t="s">
        <v>450</v>
      </c>
      <c r="D336">
        <v>11</v>
      </c>
    </row>
    <row r="337" spans="1:4">
      <c r="A337" t="s">
        <v>34</v>
      </c>
      <c r="B337" t="s">
        <v>734</v>
      </c>
      <c r="C337" t="s">
        <v>264</v>
      </c>
      <c r="D337">
        <v>11</v>
      </c>
    </row>
    <row r="338" spans="1:4">
      <c r="A338" t="s">
        <v>34</v>
      </c>
      <c r="B338" t="s">
        <v>735</v>
      </c>
      <c r="C338" t="s">
        <v>279</v>
      </c>
      <c r="D338">
        <v>11</v>
      </c>
    </row>
    <row r="339" spans="1:4">
      <c r="A339" t="s">
        <v>34</v>
      </c>
      <c r="B339" t="s">
        <v>736</v>
      </c>
      <c r="C339" t="s">
        <v>463</v>
      </c>
      <c r="D339">
        <v>10</v>
      </c>
    </row>
    <row r="340" spans="1:4">
      <c r="A340" t="s">
        <v>34</v>
      </c>
      <c r="B340" t="s">
        <v>737</v>
      </c>
      <c r="C340" t="s">
        <v>467</v>
      </c>
      <c r="D340">
        <v>10</v>
      </c>
    </row>
    <row r="341" spans="1:4">
      <c r="A341" t="s">
        <v>34</v>
      </c>
      <c r="B341" t="s">
        <v>738</v>
      </c>
      <c r="C341" t="s">
        <v>257</v>
      </c>
      <c r="D341">
        <v>10</v>
      </c>
    </row>
    <row r="342" spans="1:4">
      <c r="A342" t="s">
        <v>34</v>
      </c>
      <c r="B342" t="s">
        <v>739</v>
      </c>
      <c r="C342" t="s">
        <v>245</v>
      </c>
      <c r="D342">
        <v>10</v>
      </c>
    </row>
    <row r="343" spans="1:4">
      <c r="A343" t="s">
        <v>34</v>
      </c>
      <c r="B343" t="s">
        <v>740</v>
      </c>
      <c r="C343" t="s">
        <v>463</v>
      </c>
      <c r="D343">
        <v>9</v>
      </c>
    </row>
    <row r="344" spans="1:4">
      <c r="A344" t="s">
        <v>34</v>
      </c>
      <c r="B344" t="s">
        <v>741</v>
      </c>
      <c r="C344" t="s">
        <v>232</v>
      </c>
      <c r="D344">
        <v>8</v>
      </c>
    </row>
    <row r="345" spans="1:4">
      <c r="A345" t="s">
        <v>34</v>
      </c>
      <c r="B345" t="s">
        <v>742</v>
      </c>
      <c r="C345" t="s">
        <v>356</v>
      </c>
      <c r="D345">
        <v>8</v>
      </c>
    </row>
    <row r="346" spans="1:4">
      <c r="A346" t="s">
        <v>34</v>
      </c>
      <c r="B346" t="s">
        <v>743</v>
      </c>
      <c r="C346" t="s">
        <v>255</v>
      </c>
      <c r="D346">
        <v>8</v>
      </c>
    </row>
    <row r="347" spans="1:4">
      <c r="A347" t="s">
        <v>34</v>
      </c>
      <c r="B347" t="s">
        <v>744</v>
      </c>
      <c r="C347" t="s">
        <v>264</v>
      </c>
      <c r="D347">
        <v>8</v>
      </c>
    </row>
    <row r="348" spans="1:4">
      <c r="A348" t="s">
        <v>34</v>
      </c>
      <c r="B348" t="s">
        <v>745</v>
      </c>
      <c r="C348" t="s">
        <v>237</v>
      </c>
      <c r="D348">
        <v>7</v>
      </c>
    </row>
    <row r="349" spans="1:4">
      <c r="A349" t="s">
        <v>34</v>
      </c>
      <c r="B349" t="s">
        <v>746</v>
      </c>
      <c r="C349" t="s">
        <v>356</v>
      </c>
      <c r="D349">
        <v>7</v>
      </c>
    </row>
    <row r="350" spans="1:4">
      <c r="A350" t="s">
        <v>34</v>
      </c>
      <c r="B350" t="s">
        <v>747</v>
      </c>
      <c r="C350" t="s">
        <v>467</v>
      </c>
      <c r="D350">
        <v>7</v>
      </c>
    </row>
    <row r="351" spans="1:4">
      <c r="A351" t="s">
        <v>34</v>
      </c>
      <c r="B351" t="s">
        <v>748</v>
      </c>
      <c r="C351" t="s">
        <v>239</v>
      </c>
      <c r="D351">
        <v>7</v>
      </c>
    </row>
    <row r="352" spans="1:4">
      <c r="A352" t="s">
        <v>34</v>
      </c>
      <c r="B352" t="s">
        <v>749</v>
      </c>
      <c r="C352" t="s">
        <v>424</v>
      </c>
      <c r="D352">
        <v>7</v>
      </c>
    </row>
    <row r="353" spans="1:4">
      <c r="A353" t="s">
        <v>34</v>
      </c>
      <c r="B353" t="s">
        <v>750</v>
      </c>
      <c r="C353" t="s">
        <v>463</v>
      </c>
      <c r="D353">
        <v>6</v>
      </c>
    </row>
    <row r="354" spans="1:4">
      <c r="A354" t="s">
        <v>34</v>
      </c>
      <c r="B354" t="s">
        <v>751</v>
      </c>
      <c r="C354" t="s">
        <v>67</v>
      </c>
      <c r="D354">
        <v>6</v>
      </c>
    </row>
    <row r="355" spans="1:4">
      <c r="A355" t="s">
        <v>34</v>
      </c>
      <c r="B355" t="s">
        <v>752</v>
      </c>
      <c r="C355" t="s">
        <v>446</v>
      </c>
      <c r="D355">
        <v>5</v>
      </c>
    </row>
    <row r="356" spans="1:4">
      <c r="A356" t="s">
        <v>34</v>
      </c>
      <c r="B356" t="s">
        <v>753</v>
      </c>
      <c r="C356" t="s">
        <v>435</v>
      </c>
      <c r="D356">
        <v>5</v>
      </c>
    </row>
    <row r="357" spans="1:4">
      <c r="A357" t="s">
        <v>34</v>
      </c>
      <c r="B357" t="s">
        <v>754</v>
      </c>
      <c r="C357" t="s">
        <v>389</v>
      </c>
      <c r="D357">
        <v>5</v>
      </c>
    </row>
    <row r="358" spans="1:4">
      <c r="A358" t="s">
        <v>34</v>
      </c>
      <c r="B358" t="s">
        <v>755</v>
      </c>
      <c r="C358" t="s">
        <v>67</v>
      </c>
      <c r="D358">
        <v>5</v>
      </c>
    </row>
    <row r="359" spans="1:4">
      <c r="A359" t="s">
        <v>34</v>
      </c>
      <c r="B359" t="s">
        <v>756</v>
      </c>
      <c r="C359" t="s">
        <v>389</v>
      </c>
      <c r="D359">
        <v>2</v>
      </c>
    </row>
    <row r="360" spans="1:4">
      <c r="A360" t="s">
        <v>34</v>
      </c>
      <c r="B360" t="s">
        <v>757</v>
      </c>
      <c r="C360" t="s">
        <v>243</v>
      </c>
      <c r="D360">
        <v>1</v>
      </c>
    </row>
  </sheetData>
  <sheetProtection password="F1D1" sheet="1" objects="1" scenarios="1"/>
  <autoFilter ref="A1:D360"/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14" sqref="C14"/>
    </sheetView>
  </sheetViews>
  <sheetFormatPr baseColWidth="10" defaultColWidth="11.5" defaultRowHeight="14" x14ac:dyDescent="0"/>
  <cols>
    <col min="1" max="1" width="16.83203125" bestFit="1" customWidth="1"/>
  </cols>
  <sheetData>
    <row r="1" spans="1:5" ht="15" thickBot="1">
      <c r="A1" s="4" t="s">
        <v>0</v>
      </c>
      <c r="B1" s="142" t="s">
        <v>216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67</v>
      </c>
      <c r="B4" s="22" t="s">
        <v>67</v>
      </c>
      <c r="C4" s="33"/>
    </row>
    <row r="6" spans="1:5" ht="15" thickBot="1">
      <c r="A6" s="4" t="s">
        <v>2</v>
      </c>
    </row>
    <row r="7" spans="1:5" ht="16" thickBot="1">
      <c r="A7" s="94" t="s">
        <v>189</v>
      </c>
      <c r="B7" s="22" t="s">
        <v>231</v>
      </c>
      <c r="C7" s="33"/>
    </row>
    <row r="8" spans="1:5" ht="16" thickBot="1">
      <c r="A8" s="94" t="s">
        <v>292</v>
      </c>
      <c r="B8" s="22" t="s">
        <v>241</v>
      </c>
      <c r="C8" s="33"/>
    </row>
    <row r="9" spans="1:5" ht="16" thickBot="1">
      <c r="A9" s="94" t="s">
        <v>305</v>
      </c>
      <c r="B9" s="22" t="s">
        <v>245</v>
      </c>
      <c r="C9" s="33"/>
    </row>
    <row r="10" spans="1:5" ht="16" thickBot="1">
      <c r="A10" s="94" t="s">
        <v>320</v>
      </c>
      <c r="B10" s="22" t="s">
        <v>243</v>
      </c>
      <c r="C10" s="33"/>
    </row>
    <row r="11" spans="1:5" ht="16" thickBot="1">
      <c r="A11" s="84" t="s">
        <v>331</v>
      </c>
      <c r="B11" s="22" t="s">
        <v>232</v>
      </c>
      <c r="C11" s="33"/>
    </row>
    <row r="12" spans="1:5" ht="16" thickBot="1">
      <c r="A12" s="84" t="s">
        <v>160</v>
      </c>
      <c r="B12" s="22" t="s">
        <v>245</v>
      </c>
      <c r="C12" s="33"/>
    </row>
    <row r="13" spans="1:5" ht="16" thickBot="1">
      <c r="A13" s="98" t="s">
        <v>380</v>
      </c>
      <c r="B13" s="22" t="s">
        <v>243</v>
      </c>
      <c r="C13" s="33"/>
    </row>
    <row r="14" spans="1:5" ht="16" thickBot="1">
      <c r="A14" s="98" t="s">
        <v>381</v>
      </c>
      <c r="B14" s="22" t="s">
        <v>252</v>
      </c>
      <c r="C14" s="33"/>
    </row>
    <row r="16" spans="1:5" ht="15" thickBot="1">
      <c r="A16" s="4" t="s">
        <v>3</v>
      </c>
    </row>
    <row r="17" spans="1:3" ht="16" thickBot="1">
      <c r="A17" s="95" t="s">
        <v>79</v>
      </c>
      <c r="B17" s="22" t="s">
        <v>234</v>
      </c>
      <c r="C17" s="33"/>
    </row>
    <row r="18" spans="1:3" ht="16" thickBot="1">
      <c r="A18" s="95" t="s">
        <v>94</v>
      </c>
      <c r="B18" s="22" t="s">
        <v>228</v>
      </c>
      <c r="C18" s="33"/>
    </row>
    <row r="19" spans="1:3" ht="16" thickBot="1">
      <c r="A19" s="95" t="s">
        <v>74</v>
      </c>
      <c r="B19" s="22" t="s">
        <v>229</v>
      </c>
      <c r="C19" s="33"/>
    </row>
    <row r="20" spans="1:3" ht="16" thickBot="1">
      <c r="A20" s="84" t="s">
        <v>293</v>
      </c>
      <c r="B20" s="22" t="s">
        <v>241</v>
      </c>
      <c r="C20" s="33"/>
    </row>
    <row r="21" spans="1:3" ht="16" thickBot="1">
      <c r="A21" s="96" t="s">
        <v>304</v>
      </c>
      <c r="B21" s="22" t="s">
        <v>245</v>
      </c>
      <c r="C21" s="33"/>
    </row>
    <row r="22" spans="1:3" ht="16" thickBot="1">
      <c r="A22" s="84" t="s">
        <v>194</v>
      </c>
      <c r="B22" s="22" t="s">
        <v>228</v>
      </c>
      <c r="C22" s="33"/>
    </row>
    <row r="23" spans="1:3" ht="16" thickBot="1">
      <c r="A23" s="84" t="s">
        <v>151</v>
      </c>
      <c r="B23" s="22" t="s">
        <v>228</v>
      </c>
      <c r="C23" s="33"/>
    </row>
    <row r="24" spans="1:3" ht="16" thickBot="1">
      <c r="A24" s="84" t="s">
        <v>357</v>
      </c>
      <c r="B24" s="22" t="s">
        <v>245</v>
      </c>
      <c r="C24" s="33"/>
    </row>
    <row r="26" spans="1:3" ht="15" thickBot="1">
      <c r="A26" s="4" t="s">
        <v>4</v>
      </c>
    </row>
    <row r="27" spans="1:3" ht="16" thickBot="1">
      <c r="A27" s="94" t="s">
        <v>62</v>
      </c>
      <c r="B27" s="22" t="s">
        <v>228</v>
      </c>
      <c r="C27" s="33"/>
    </row>
    <row r="28" spans="1:3" ht="16" thickBot="1">
      <c r="A28" s="94" t="s">
        <v>246</v>
      </c>
      <c r="B28" s="22" t="s">
        <v>245</v>
      </c>
      <c r="C28" s="33"/>
    </row>
    <row r="29" spans="1:3" ht="16" thickBot="1">
      <c r="A29" s="94" t="s">
        <v>109</v>
      </c>
      <c r="B29" s="22" t="s">
        <v>67</v>
      </c>
      <c r="C29" s="56"/>
    </row>
    <row r="30" spans="1:3" ht="16" thickBot="1">
      <c r="A30" s="84" t="s">
        <v>285</v>
      </c>
      <c r="B30" s="22" t="s">
        <v>243</v>
      </c>
      <c r="C30" s="33"/>
    </row>
    <row r="31" spans="1:3" ht="16" thickBot="1">
      <c r="A31" s="84" t="s">
        <v>199</v>
      </c>
      <c r="B31" s="22" t="s">
        <v>245</v>
      </c>
      <c r="C31" s="33"/>
    </row>
    <row r="32" spans="1:3" ht="16" thickBot="1">
      <c r="A32" s="94" t="s">
        <v>355</v>
      </c>
      <c r="B32" s="22" t="s">
        <v>356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A7" sqref="A7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217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294</v>
      </c>
      <c r="B4" s="22" t="s">
        <v>239</v>
      </c>
      <c r="C4" s="33"/>
    </row>
    <row r="6" spans="1:5" ht="15" thickBot="1">
      <c r="A6" s="4" t="s">
        <v>2</v>
      </c>
    </row>
    <row r="7" spans="1:5" ht="16" thickBot="1">
      <c r="A7" s="94" t="s">
        <v>187</v>
      </c>
      <c r="B7" s="22" t="s">
        <v>231</v>
      </c>
      <c r="C7" s="33"/>
    </row>
    <row r="8" spans="1:5" ht="16" thickBot="1">
      <c r="A8" s="94" t="s">
        <v>191</v>
      </c>
      <c r="B8" s="22" t="s">
        <v>229</v>
      </c>
      <c r="C8" s="33"/>
    </row>
    <row r="9" spans="1:5" ht="16" thickBot="1">
      <c r="A9" s="94" t="s">
        <v>289</v>
      </c>
      <c r="B9" s="22" t="s">
        <v>255</v>
      </c>
      <c r="C9" s="33"/>
    </row>
    <row r="10" spans="1:5" ht="16" thickBot="1">
      <c r="A10" s="94" t="s">
        <v>341</v>
      </c>
      <c r="B10" s="22" t="s">
        <v>245</v>
      </c>
      <c r="C10" s="33"/>
    </row>
    <row r="11" spans="1:5" ht="16" thickBot="1">
      <c r="A11" s="95" t="s">
        <v>342</v>
      </c>
      <c r="B11" s="22" t="s">
        <v>257</v>
      </c>
      <c r="C11" s="33"/>
    </row>
    <row r="12" spans="1:5" ht="16" thickBot="1">
      <c r="A12" s="84" t="s">
        <v>170</v>
      </c>
      <c r="B12" s="22" t="s">
        <v>231</v>
      </c>
      <c r="C12" s="33"/>
    </row>
    <row r="13" spans="1:5" ht="16" thickBot="1">
      <c r="A13" s="98" t="s">
        <v>382</v>
      </c>
      <c r="B13" s="22" t="s">
        <v>319</v>
      </c>
      <c r="C13" s="33"/>
    </row>
    <row r="14" spans="1:5" ht="16" thickBot="1">
      <c r="A14" s="98" t="s">
        <v>392</v>
      </c>
      <c r="B14" s="22" t="s">
        <v>231</v>
      </c>
      <c r="C14" s="33"/>
    </row>
    <row r="16" spans="1:5" ht="15" thickBot="1">
      <c r="A16" s="4" t="s">
        <v>3</v>
      </c>
    </row>
    <row r="17" spans="1:3" ht="16" thickBot="1">
      <c r="A17" s="95" t="s">
        <v>101</v>
      </c>
      <c r="B17" s="22" t="s">
        <v>229</v>
      </c>
      <c r="C17" s="33"/>
    </row>
    <row r="18" spans="1:3" ht="16" thickBot="1">
      <c r="A18" s="95" t="s">
        <v>256</v>
      </c>
      <c r="B18" s="22" t="s">
        <v>257</v>
      </c>
      <c r="C18" s="33"/>
    </row>
    <row r="19" spans="1:3" ht="16" thickBot="1">
      <c r="A19" s="95" t="s">
        <v>303</v>
      </c>
      <c r="B19" s="22" t="s">
        <v>243</v>
      </c>
      <c r="C19" s="33"/>
    </row>
    <row r="20" spans="1:3" ht="16" thickBot="1">
      <c r="A20" s="84" t="s">
        <v>306</v>
      </c>
      <c r="B20" s="22" t="s">
        <v>255</v>
      </c>
      <c r="C20" s="33"/>
    </row>
    <row r="21" spans="1:3" ht="16" thickBot="1">
      <c r="A21" s="96" t="s">
        <v>318</v>
      </c>
      <c r="B21" s="22" t="s">
        <v>319</v>
      </c>
      <c r="C21" s="33"/>
    </row>
    <row r="22" spans="1:3" ht="16" thickBot="1">
      <c r="A22" s="84" t="s">
        <v>321</v>
      </c>
      <c r="B22" s="22" t="s">
        <v>252</v>
      </c>
      <c r="C22" s="33"/>
    </row>
    <row r="23" spans="1:3" ht="16" thickBot="1">
      <c r="A23" s="84" t="s">
        <v>332</v>
      </c>
      <c r="B23" s="22" t="s">
        <v>67</v>
      </c>
      <c r="C23" s="33"/>
    </row>
    <row r="24" spans="1:3" ht="16" thickBot="1">
      <c r="A24" s="84" t="s">
        <v>378</v>
      </c>
      <c r="B24" s="22" t="s">
        <v>308</v>
      </c>
      <c r="C24" s="33"/>
    </row>
    <row r="26" spans="1:3" ht="15" thickBot="1">
      <c r="A26" s="4" t="s">
        <v>4</v>
      </c>
    </row>
    <row r="27" spans="1:3" ht="16" thickBot="1">
      <c r="A27" s="94" t="s">
        <v>209</v>
      </c>
      <c r="B27" s="22" t="s">
        <v>232</v>
      </c>
      <c r="C27" s="33"/>
    </row>
    <row r="28" spans="1:3" ht="16" thickBot="1">
      <c r="A28" s="94" t="s">
        <v>244</v>
      </c>
      <c r="B28" s="22" t="s">
        <v>243</v>
      </c>
      <c r="C28" s="33"/>
    </row>
    <row r="29" spans="1:3" ht="16" thickBot="1">
      <c r="A29" s="94" t="s">
        <v>184</v>
      </c>
      <c r="B29" s="22" t="s">
        <v>255</v>
      </c>
      <c r="C29" s="56"/>
    </row>
    <row r="30" spans="1:3" ht="16" thickBot="1">
      <c r="A30" s="84" t="s">
        <v>270</v>
      </c>
      <c r="B30" s="22" t="s">
        <v>252</v>
      </c>
      <c r="C30" s="33"/>
    </row>
    <row r="31" spans="1:3" ht="16" thickBot="1">
      <c r="A31" s="84" t="s">
        <v>330</v>
      </c>
      <c r="B31" s="22" t="s">
        <v>319</v>
      </c>
      <c r="C31" s="33"/>
    </row>
    <row r="32" spans="1:3" ht="16" thickBot="1">
      <c r="A32" s="94" t="s">
        <v>354</v>
      </c>
      <c r="B32" s="22" t="s">
        <v>239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14" sqref="C14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218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81</v>
      </c>
      <c r="B4" s="22" t="s">
        <v>229</v>
      </c>
      <c r="C4" s="33"/>
    </row>
    <row r="6" spans="1:5" ht="15" thickBot="1">
      <c r="A6" s="4" t="s">
        <v>2</v>
      </c>
    </row>
    <row r="7" spans="1:5" ht="16" thickBot="1">
      <c r="A7" s="94" t="s">
        <v>106</v>
      </c>
      <c r="B7" s="22" t="s">
        <v>232</v>
      </c>
      <c r="C7" s="33"/>
    </row>
    <row r="8" spans="1:5" ht="16" thickBot="1">
      <c r="A8" s="94" t="s">
        <v>155</v>
      </c>
      <c r="B8" s="22" t="s">
        <v>237</v>
      </c>
      <c r="C8" s="33"/>
    </row>
    <row r="9" spans="1:5" ht="16" thickBot="1">
      <c r="A9" s="94" t="s">
        <v>302</v>
      </c>
      <c r="B9" s="22" t="s">
        <v>255</v>
      </c>
      <c r="C9" s="33"/>
    </row>
    <row r="10" spans="1:5" ht="16" thickBot="1">
      <c r="A10" s="94" t="s">
        <v>154</v>
      </c>
      <c r="B10" s="22" t="s">
        <v>229</v>
      </c>
      <c r="C10" s="33"/>
    </row>
    <row r="11" spans="1:5" ht="16" thickBot="1">
      <c r="A11" s="95" t="s">
        <v>138</v>
      </c>
      <c r="B11" s="22" t="s">
        <v>234</v>
      </c>
      <c r="C11" s="33"/>
    </row>
    <row r="12" spans="1:5" ht="16" thickBot="1">
      <c r="A12" s="84" t="s">
        <v>353</v>
      </c>
      <c r="B12" s="22" t="s">
        <v>257</v>
      </c>
      <c r="C12" s="33"/>
    </row>
    <row r="13" spans="1:5" ht="16" thickBot="1">
      <c r="A13" s="98" t="s">
        <v>376</v>
      </c>
      <c r="B13" s="22" t="s">
        <v>377</v>
      </c>
      <c r="C13" s="33"/>
    </row>
    <row r="14" spans="1:5" ht="16" thickBot="1">
      <c r="A14" s="98" t="s">
        <v>383</v>
      </c>
      <c r="B14" s="22" t="s">
        <v>275</v>
      </c>
      <c r="C14" s="33"/>
    </row>
    <row r="16" spans="1:5" ht="15" thickBot="1">
      <c r="A16" s="4" t="s">
        <v>3</v>
      </c>
    </row>
    <row r="17" spans="1:3" ht="16" thickBot="1">
      <c r="A17" s="95" t="s">
        <v>78</v>
      </c>
      <c r="B17" s="22" t="s">
        <v>67</v>
      </c>
      <c r="C17" s="33"/>
    </row>
    <row r="18" spans="1:3" ht="16" thickBot="1">
      <c r="A18" s="95" t="s">
        <v>195</v>
      </c>
      <c r="B18" s="22" t="s">
        <v>255</v>
      </c>
      <c r="C18" s="33"/>
    </row>
    <row r="19" spans="1:3" ht="16" thickBot="1">
      <c r="A19" s="95" t="s">
        <v>102</v>
      </c>
      <c r="B19" s="22" t="s">
        <v>245</v>
      </c>
      <c r="C19" s="33"/>
    </row>
    <row r="20" spans="1:3" ht="16" thickBot="1">
      <c r="A20" s="84" t="s">
        <v>288</v>
      </c>
      <c r="B20" s="22" t="s">
        <v>239</v>
      </c>
      <c r="C20" s="33"/>
    </row>
    <row r="21" spans="1:3" ht="16" thickBot="1">
      <c r="A21" s="96" t="s">
        <v>307</v>
      </c>
      <c r="B21" s="22" t="s">
        <v>308</v>
      </c>
      <c r="C21" s="33"/>
    </row>
    <row r="22" spans="1:3" ht="16" thickBot="1">
      <c r="A22" s="84" t="s">
        <v>317</v>
      </c>
      <c r="B22" s="22" t="s">
        <v>229</v>
      </c>
      <c r="C22" s="33"/>
    </row>
    <row r="23" spans="1:3" ht="16" thickBot="1">
      <c r="A23" s="84" t="s">
        <v>340</v>
      </c>
      <c r="B23" s="22" t="s">
        <v>264</v>
      </c>
      <c r="C23" s="33"/>
    </row>
    <row r="24" spans="1:3" ht="16" thickBot="1">
      <c r="A24" s="84" t="s">
        <v>358</v>
      </c>
      <c r="B24" s="22" t="s">
        <v>229</v>
      </c>
      <c r="C24" s="33"/>
    </row>
    <row r="26" spans="1:3" ht="15" thickBot="1">
      <c r="A26" s="4" t="s">
        <v>4</v>
      </c>
    </row>
    <row r="27" spans="1:3" ht="16" thickBot="1">
      <c r="A27" s="94" t="s">
        <v>63</v>
      </c>
      <c r="B27" s="22" t="s">
        <v>229</v>
      </c>
      <c r="C27" s="33"/>
    </row>
    <row r="28" spans="1:3" ht="16" thickBot="1">
      <c r="A28" s="94" t="s">
        <v>119</v>
      </c>
      <c r="B28" s="22" t="s">
        <v>247</v>
      </c>
      <c r="C28" s="33"/>
    </row>
    <row r="29" spans="1:3" ht="16" thickBot="1">
      <c r="A29" s="94" t="s">
        <v>95</v>
      </c>
      <c r="B29" s="22" t="s">
        <v>254</v>
      </c>
      <c r="C29" s="56"/>
    </row>
    <row r="30" spans="1:3" ht="15" thickBot="1">
      <c r="A30" t="s">
        <v>268</v>
      </c>
      <c r="B30" s="22" t="s">
        <v>269</v>
      </c>
      <c r="C30" s="33"/>
    </row>
    <row r="31" spans="1:3" ht="16" thickBot="1">
      <c r="A31" s="84" t="s">
        <v>193</v>
      </c>
      <c r="B31" s="22" t="s">
        <v>229</v>
      </c>
      <c r="C31" s="33"/>
    </row>
    <row r="32" spans="1:3" ht="16" thickBot="1">
      <c r="A32" s="94" t="s">
        <v>198</v>
      </c>
      <c r="B32" s="22" t="s">
        <v>232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24" sqref="C24"/>
    </sheetView>
  </sheetViews>
  <sheetFormatPr baseColWidth="10" defaultColWidth="11.5" defaultRowHeight="14" x14ac:dyDescent="0"/>
  <cols>
    <col min="1" max="1" width="15.1640625" bestFit="1" customWidth="1"/>
  </cols>
  <sheetData>
    <row r="1" spans="1:5" ht="15" thickBot="1">
      <c r="A1" s="4" t="s">
        <v>0</v>
      </c>
      <c r="B1" s="142" t="s">
        <v>219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295</v>
      </c>
      <c r="B4" s="22" t="s">
        <v>241</v>
      </c>
      <c r="C4" s="33"/>
    </row>
    <row r="6" spans="1:5" ht="15" thickBot="1">
      <c r="A6" s="4" t="s">
        <v>2</v>
      </c>
    </row>
    <row r="7" spans="1:5" ht="16" thickBot="1">
      <c r="A7" s="94" t="s">
        <v>203</v>
      </c>
      <c r="B7" s="22" t="s">
        <v>228</v>
      </c>
      <c r="C7" s="33"/>
    </row>
    <row r="8" spans="1:5" ht="16" thickBot="1">
      <c r="A8" s="94" t="s">
        <v>300</v>
      </c>
      <c r="B8" s="22" t="s">
        <v>243</v>
      </c>
      <c r="C8" s="33"/>
    </row>
    <row r="9" spans="1:5" ht="16" thickBot="1">
      <c r="A9" s="94" t="s">
        <v>167</v>
      </c>
      <c r="B9" s="22" t="s">
        <v>67</v>
      </c>
      <c r="C9" s="33"/>
    </row>
    <row r="10" spans="1:5" ht="16" thickBot="1">
      <c r="A10" s="94" t="s">
        <v>169</v>
      </c>
      <c r="B10" s="22" t="s">
        <v>252</v>
      </c>
      <c r="C10" s="33"/>
    </row>
    <row r="11" spans="1:5" ht="16" thickBot="1">
      <c r="A11" s="95" t="s">
        <v>172</v>
      </c>
      <c r="B11" s="22" t="s">
        <v>255</v>
      </c>
      <c r="C11" s="33"/>
    </row>
    <row r="12" spans="1:5" ht="16" thickBot="1">
      <c r="A12" s="84" t="s">
        <v>124</v>
      </c>
      <c r="B12" s="22" t="s">
        <v>228</v>
      </c>
      <c r="C12" s="33"/>
    </row>
    <row r="13" spans="1:5" ht="16" thickBot="1">
      <c r="A13" s="94" t="s">
        <v>352</v>
      </c>
      <c r="B13" s="22" t="s">
        <v>275</v>
      </c>
      <c r="C13" s="33"/>
    </row>
    <row r="14" spans="1:5" ht="16" thickBot="1">
      <c r="A14" s="98" t="s">
        <v>375</v>
      </c>
      <c r="B14" s="22" t="s">
        <v>247</v>
      </c>
      <c r="C14" s="33"/>
    </row>
    <row r="16" spans="1:5" ht="15" thickBot="1">
      <c r="A16" s="4" t="s">
        <v>3</v>
      </c>
    </row>
    <row r="17" spans="1:3" ht="16" thickBot="1">
      <c r="A17" s="95" t="s">
        <v>76</v>
      </c>
      <c r="B17" s="22" t="s">
        <v>232</v>
      </c>
      <c r="C17" s="33"/>
    </row>
    <row r="18" spans="1:3" ht="16" thickBot="1">
      <c r="A18" s="95" t="s">
        <v>97</v>
      </c>
      <c r="B18" s="22" t="s">
        <v>228</v>
      </c>
      <c r="C18" s="33"/>
    </row>
    <row r="19" spans="1:3" ht="16" thickBot="1">
      <c r="A19" s="95" t="s">
        <v>267</v>
      </c>
      <c r="B19" s="22" t="s">
        <v>252</v>
      </c>
      <c r="C19" s="33"/>
    </row>
    <row r="20" spans="1:3" ht="16" thickBot="1">
      <c r="A20" s="84" t="s">
        <v>271</v>
      </c>
      <c r="B20" s="22" t="s">
        <v>257</v>
      </c>
      <c r="C20" s="33"/>
    </row>
    <row r="21" spans="1:3" ht="16" thickBot="1">
      <c r="A21" s="96" t="s">
        <v>47</v>
      </c>
      <c r="B21" s="22" t="s">
        <v>233</v>
      </c>
      <c r="C21" s="33"/>
    </row>
    <row r="22" spans="1:3" ht="16" thickBot="1">
      <c r="A22" s="84" t="s">
        <v>108</v>
      </c>
      <c r="B22" s="22" t="s">
        <v>231</v>
      </c>
      <c r="C22" s="33"/>
    </row>
    <row r="23" spans="1:3" ht="16" thickBot="1">
      <c r="A23" s="84" t="s">
        <v>329</v>
      </c>
      <c r="B23" s="22" t="s">
        <v>239</v>
      </c>
      <c r="C23" s="33"/>
    </row>
    <row r="24" spans="1:3" ht="16" thickBot="1">
      <c r="A24" s="84" t="s">
        <v>384</v>
      </c>
      <c r="B24" s="22" t="s">
        <v>231</v>
      </c>
      <c r="C24" s="33"/>
    </row>
    <row r="26" spans="1:3" ht="15" thickBot="1">
      <c r="A26" s="4" t="s">
        <v>4</v>
      </c>
    </row>
    <row r="27" spans="1:3" ht="16" thickBot="1">
      <c r="A27" s="94" t="s">
        <v>64</v>
      </c>
      <c r="B27" s="22" t="s">
        <v>232</v>
      </c>
      <c r="C27" s="33"/>
    </row>
    <row r="28" spans="1:3" ht="16" thickBot="1">
      <c r="A28" s="94" t="s">
        <v>88</v>
      </c>
      <c r="B28" s="22" t="s">
        <v>228</v>
      </c>
      <c r="C28" s="33"/>
    </row>
    <row r="29" spans="1:3" ht="16" thickBot="1">
      <c r="A29" s="94" t="s">
        <v>253</v>
      </c>
      <c r="B29" s="22" t="s">
        <v>234</v>
      </c>
      <c r="C29" s="56"/>
    </row>
    <row r="30" spans="1:3" ht="16" thickBot="1">
      <c r="A30" s="84" t="s">
        <v>284</v>
      </c>
      <c r="B30" s="22" t="s">
        <v>241</v>
      </c>
      <c r="C30" s="33"/>
    </row>
    <row r="31" spans="1:3" ht="16" thickBot="1">
      <c r="A31" s="84" t="s">
        <v>80</v>
      </c>
      <c r="B31" s="22" t="s">
        <v>279</v>
      </c>
      <c r="C31" s="33"/>
    </row>
    <row r="32" spans="1:3" ht="16" thickBot="1">
      <c r="A32" s="98" t="s">
        <v>359</v>
      </c>
      <c r="B32" s="22" t="s">
        <v>257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80" zoomScaleNormal="80" zoomScalePageLayoutView="80" workbookViewId="0">
      <selection activeCell="C4" sqref="C4"/>
    </sheetView>
  </sheetViews>
  <sheetFormatPr baseColWidth="10" defaultColWidth="8.83203125" defaultRowHeight="14" x14ac:dyDescent="0"/>
  <cols>
    <col min="1" max="1" width="24.33203125" bestFit="1" customWidth="1"/>
    <col min="2" max="2" width="9.83203125" customWidth="1"/>
  </cols>
  <sheetData>
    <row r="1" spans="1:5" ht="15" thickBot="1">
      <c r="A1" s="4" t="s">
        <v>0</v>
      </c>
      <c r="B1" s="142" t="s">
        <v>220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145</v>
      </c>
      <c r="B4" s="22" t="s">
        <v>234</v>
      </c>
      <c r="C4" s="33"/>
    </row>
    <row r="6" spans="1:5" ht="15" thickBot="1">
      <c r="A6" s="4" t="s">
        <v>2</v>
      </c>
    </row>
    <row r="7" spans="1:5" ht="16" thickBot="1">
      <c r="A7" s="94" t="s">
        <v>188</v>
      </c>
      <c r="B7" s="22" t="s">
        <v>228</v>
      </c>
      <c r="C7" s="33"/>
    </row>
    <row r="8" spans="1:5" ht="16" thickBot="1">
      <c r="A8" s="94" t="s">
        <v>107</v>
      </c>
      <c r="B8" s="22" t="s">
        <v>229</v>
      </c>
      <c r="C8" s="33"/>
    </row>
    <row r="9" spans="1:5" ht="16" thickBot="1">
      <c r="A9" s="94" t="s">
        <v>114</v>
      </c>
      <c r="B9" s="22" t="s">
        <v>232</v>
      </c>
      <c r="C9" s="33"/>
    </row>
    <row r="10" spans="1:5" ht="16" thickBot="1">
      <c r="A10" s="94" t="s">
        <v>148</v>
      </c>
      <c r="B10" s="22" t="s">
        <v>245</v>
      </c>
      <c r="C10" s="33"/>
    </row>
    <row r="11" spans="1:5" ht="16" thickBot="1">
      <c r="A11" s="95" t="s">
        <v>144</v>
      </c>
      <c r="B11" s="22" t="s">
        <v>228</v>
      </c>
      <c r="C11" s="33"/>
    </row>
    <row r="12" spans="1:5" ht="15" thickBot="1">
      <c r="A12" t="s">
        <v>343</v>
      </c>
      <c r="B12" s="22" t="s">
        <v>255</v>
      </c>
      <c r="C12" s="33"/>
    </row>
    <row r="13" spans="1:5" ht="16" thickBot="1">
      <c r="A13" s="94" t="s">
        <v>351</v>
      </c>
      <c r="B13" s="22" t="s">
        <v>247</v>
      </c>
      <c r="C13" s="33"/>
    </row>
    <row r="14" spans="1:5" ht="16" thickBot="1">
      <c r="A14" s="98" t="s">
        <v>374</v>
      </c>
      <c r="B14" s="22" t="s">
        <v>337</v>
      </c>
      <c r="C14" s="33"/>
    </row>
    <row r="16" spans="1:5" ht="15" thickBot="1">
      <c r="A16" s="4" t="s">
        <v>3</v>
      </c>
    </row>
    <row r="17" spans="1:3" ht="16" thickBot="1">
      <c r="A17" s="95" t="s">
        <v>248</v>
      </c>
      <c r="B17" s="22" t="s">
        <v>239</v>
      </c>
      <c r="C17" s="33"/>
    </row>
    <row r="18" spans="1:3" ht="16" thickBot="1">
      <c r="A18" s="95" t="s">
        <v>99</v>
      </c>
      <c r="B18" s="22" t="s">
        <v>247</v>
      </c>
      <c r="C18" s="33"/>
    </row>
    <row r="19" spans="1:3" ht="16" thickBot="1">
      <c r="A19" s="95" t="s">
        <v>90</v>
      </c>
      <c r="B19" s="22" t="s">
        <v>233</v>
      </c>
      <c r="C19" s="33"/>
    </row>
    <row r="20" spans="1:3" ht="16" thickBot="1">
      <c r="A20" s="84" t="s">
        <v>186</v>
      </c>
      <c r="B20" s="22" t="s">
        <v>237</v>
      </c>
      <c r="C20" s="33"/>
    </row>
    <row r="21" spans="1:3" ht="16" thickBot="1">
      <c r="A21" s="96" t="s">
        <v>281</v>
      </c>
      <c r="B21" s="22" t="s">
        <v>255</v>
      </c>
      <c r="C21" s="33"/>
    </row>
    <row r="22" spans="1:3" ht="16" thickBot="1">
      <c r="A22" s="84" t="s">
        <v>283</v>
      </c>
      <c r="B22" s="22" t="s">
        <v>229</v>
      </c>
      <c r="C22" s="33"/>
    </row>
    <row r="23" spans="1:3" ht="16" thickBot="1">
      <c r="A23" s="84" t="s">
        <v>310</v>
      </c>
      <c r="B23" s="22" t="s">
        <v>228</v>
      </c>
      <c r="C23" s="33"/>
    </row>
    <row r="24" spans="1:3" ht="16" thickBot="1">
      <c r="A24" s="84" t="s">
        <v>115</v>
      </c>
      <c r="B24" s="22" t="s">
        <v>254</v>
      </c>
      <c r="C24" s="33"/>
    </row>
    <row r="26" spans="1:3" ht="15" thickBot="1">
      <c r="A26" s="4" t="s">
        <v>4</v>
      </c>
    </row>
    <row r="27" spans="1:3" ht="16" thickBot="1">
      <c r="A27" s="94" t="s">
        <v>66</v>
      </c>
      <c r="B27" s="22" t="s">
        <v>229</v>
      </c>
      <c r="C27" s="33"/>
    </row>
    <row r="28" spans="1:3" ht="16" thickBot="1">
      <c r="A28" s="94" t="s">
        <v>242</v>
      </c>
      <c r="B28" s="22" t="s">
        <v>243</v>
      </c>
      <c r="C28" s="33"/>
    </row>
    <row r="29" spans="1:3" ht="16" thickBot="1">
      <c r="A29" s="94" t="s">
        <v>104</v>
      </c>
      <c r="B29" s="22" t="s">
        <v>252</v>
      </c>
      <c r="C29" s="56"/>
    </row>
    <row r="30" spans="1:3" ht="16" thickBot="1">
      <c r="A30" s="84" t="s">
        <v>132</v>
      </c>
      <c r="B30" s="22" t="s">
        <v>257</v>
      </c>
      <c r="C30" s="33"/>
    </row>
    <row r="31" spans="1:3" ht="16" thickBot="1">
      <c r="A31" s="84" t="s">
        <v>82</v>
      </c>
      <c r="B31" s="22" t="s">
        <v>319</v>
      </c>
      <c r="C31" s="33"/>
    </row>
    <row r="32" spans="1:3" ht="16" thickBot="1">
      <c r="A32" s="98" t="s">
        <v>360</v>
      </c>
      <c r="B32" s="22" t="s">
        <v>264</v>
      </c>
      <c r="C32" s="33"/>
    </row>
  </sheetData>
  <sheetProtection password="F1D1" sheet="1" objects="1" scenarios="1" selectLockedCells="1" selectUnlockedCells="1"/>
  <mergeCells count="1">
    <mergeCell ref="B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workbookViewId="0">
      <selection activeCell="J22" sqref="J22"/>
    </sheetView>
  </sheetViews>
  <sheetFormatPr baseColWidth="10" defaultColWidth="11.5" defaultRowHeight="14" x14ac:dyDescent="0"/>
  <cols>
    <col min="1" max="1" width="16.5" bestFit="1" customWidth="1"/>
  </cols>
  <sheetData>
    <row r="1" spans="1:5" ht="15" thickBot="1">
      <c r="A1" s="4" t="s">
        <v>0</v>
      </c>
      <c r="B1" s="142" t="s">
        <v>221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89</v>
      </c>
      <c r="B4" s="22" t="s">
        <v>245</v>
      </c>
      <c r="C4" s="33"/>
    </row>
    <row r="6" spans="1:5" ht="15" thickBot="1">
      <c r="A6" s="4" t="s">
        <v>2</v>
      </c>
    </row>
    <row r="7" spans="1:5" ht="16" thickBot="1">
      <c r="A7" s="94" t="s">
        <v>123</v>
      </c>
      <c r="B7" s="22" t="s">
        <v>232</v>
      </c>
      <c r="C7" s="33"/>
    </row>
    <row r="8" spans="1:5" ht="16" thickBot="1">
      <c r="A8" s="94" t="s">
        <v>163</v>
      </c>
      <c r="B8" s="22" t="s">
        <v>228</v>
      </c>
      <c r="C8" s="33"/>
    </row>
    <row r="9" spans="1:5" ht="16" thickBot="1">
      <c r="A9" s="94" t="s">
        <v>290</v>
      </c>
      <c r="B9" s="22" t="s">
        <v>229</v>
      </c>
      <c r="C9" s="33"/>
    </row>
    <row r="10" spans="1:5" ht="16" thickBot="1">
      <c r="A10" s="94" t="s">
        <v>301</v>
      </c>
      <c r="B10" s="22" t="s">
        <v>234</v>
      </c>
      <c r="C10" s="33"/>
    </row>
    <row r="11" spans="1:5" ht="16" thickBot="1">
      <c r="A11" s="95" t="s">
        <v>153</v>
      </c>
      <c r="B11" s="22" t="s">
        <v>231</v>
      </c>
      <c r="C11" s="33"/>
    </row>
    <row r="12" spans="1:5" ht="16" thickBot="1">
      <c r="A12" s="84" t="s">
        <v>291</v>
      </c>
      <c r="B12" s="22" t="s">
        <v>259</v>
      </c>
      <c r="C12" s="33"/>
    </row>
    <row r="13" spans="1:5" ht="16" thickBot="1">
      <c r="A13" s="94" t="s">
        <v>204</v>
      </c>
      <c r="B13" s="22" t="s">
        <v>264</v>
      </c>
      <c r="C13" s="33"/>
    </row>
    <row r="14" spans="1:5" ht="16" thickBot="1">
      <c r="A14" s="98" t="s">
        <v>373</v>
      </c>
      <c r="B14" s="22" t="s">
        <v>245</v>
      </c>
      <c r="C14" s="33"/>
    </row>
    <row r="16" spans="1:5" ht="15" thickBot="1">
      <c r="A16" s="4" t="s">
        <v>3</v>
      </c>
    </row>
    <row r="17" spans="1:3" ht="16" thickBot="1">
      <c r="A17" s="95" t="s">
        <v>83</v>
      </c>
      <c r="B17" s="22" t="s">
        <v>232</v>
      </c>
      <c r="C17" s="33"/>
    </row>
    <row r="18" spans="1:3" ht="16" thickBot="1">
      <c r="A18" s="95" t="s">
        <v>202</v>
      </c>
      <c r="B18" s="22" t="s">
        <v>233</v>
      </c>
      <c r="C18" s="33"/>
    </row>
    <row r="19" spans="1:3" ht="16" thickBot="1">
      <c r="A19" s="95" t="s">
        <v>258</v>
      </c>
      <c r="B19" s="22" t="s">
        <v>259</v>
      </c>
      <c r="C19" s="33"/>
    </row>
    <row r="20" spans="1:3" ht="16" thickBot="1">
      <c r="A20" s="84" t="s">
        <v>272</v>
      </c>
      <c r="B20" s="22" t="s">
        <v>229</v>
      </c>
      <c r="C20" s="33"/>
    </row>
    <row r="21" spans="1:3" ht="16" thickBot="1">
      <c r="A21" s="96" t="s">
        <v>280</v>
      </c>
      <c r="B21" s="22" t="s">
        <v>245</v>
      </c>
      <c r="C21" s="33"/>
    </row>
    <row r="22" spans="1:3" ht="16" thickBot="1">
      <c r="A22" s="84" t="s">
        <v>121</v>
      </c>
      <c r="B22" s="22" t="s">
        <v>233</v>
      </c>
      <c r="C22" s="33"/>
    </row>
    <row r="23" spans="1:3" ht="16" thickBot="1">
      <c r="A23" s="84" t="s">
        <v>133</v>
      </c>
      <c r="B23" s="22" t="s">
        <v>264</v>
      </c>
      <c r="C23" s="33"/>
    </row>
    <row r="24" spans="1:3" ht="16" thickBot="1">
      <c r="A24" s="84" t="s">
        <v>361</v>
      </c>
      <c r="B24" s="22" t="s">
        <v>237</v>
      </c>
      <c r="C24" s="33"/>
    </row>
    <row r="26" spans="1:3" ht="15" thickBot="1">
      <c r="A26" s="4" t="s">
        <v>4</v>
      </c>
    </row>
    <row r="27" spans="1:3" ht="16" thickBot="1">
      <c r="A27" s="94" t="s">
        <v>230</v>
      </c>
      <c r="B27" s="22" t="s">
        <v>231</v>
      </c>
      <c r="C27" s="33"/>
    </row>
    <row r="28" spans="1:3" ht="16" thickBot="1">
      <c r="A28" s="94" t="s">
        <v>85</v>
      </c>
      <c r="B28" s="22" t="s">
        <v>237</v>
      </c>
      <c r="C28" s="33"/>
    </row>
    <row r="29" spans="1:3" ht="15" thickBot="1">
      <c r="A29" t="s">
        <v>128</v>
      </c>
      <c r="B29" s="22" t="s">
        <v>266</v>
      </c>
      <c r="C29" s="56"/>
    </row>
    <row r="30" spans="1:3" ht="16" thickBot="1">
      <c r="A30" s="84" t="s">
        <v>127</v>
      </c>
      <c r="B30" s="22" t="s">
        <v>247</v>
      </c>
    </row>
    <row r="31" spans="1:3" ht="16" thickBot="1">
      <c r="A31" s="84" t="s">
        <v>87</v>
      </c>
      <c r="B31" s="22" t="s">
        <v>231</v>
      </c>
    </row>
    <row r="32" spans="1:3" ht="16" thickBot="1">
      <c r="A32" s="91" t="s">
        <v>379</v>
      </c>
      <c r="B32" s="22" t="s">
        <v>264</v>
      </c>
      <c r="C32" s="33"/>
    </row>
    <row r="33" spans="3:3">
      <c r="C33" s="33"/>
    </row>
  </sheetData>
  <sheetProtection algorithmName="SHA-512" hashValue="vpEODdcrjgLfHRQOfR38FEgX0+0ISVfH8WSqlmCPQmPOSAYsNDsjmTEvv1QjJBh8P2Uupm4ao+3NYeaQDuPuNQ==" saltValue="UB8ZoGsh7J0eFiPw+1cDsQ==" spinCount="100000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14" sqref="C14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222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93</v>
      </c>
      <c r="B4" s="22" t="s">
        <v>237</v>
      </c>
      <c r="C4" s="33"/>
    </row>
    <row r="6" spans="1:5" ht="15" thickBot="1">
      <c r="A6" s="4" t="s">
        <v>2</v>
      </c>
    </row>
    <row r="7" spans="1:5" ht="16" thickBot="1">
      <c r="A7" s="94" t="s">
        <v>122</v>
      </c>
      <c r="B7" s="22" t="s">
        <v>233</v>
      </c>
      <c r="C7" s="33"/>
    </row>
    <row r="8" spans="1:5" ht="16" thickBot="1">
      <c r="A8" s="94" t="s">
        <v>173</v>
      </c>
      <c r="B8" s="22" t="s">
        <v>231</v>
      </c>
      <c r="C8" s="33"/>
    </row>
    <row r="9" spans="1:5" ht="16" thickBot="1">
      <c r="A9" s="94" t="s">
        <v>111</v>
      </c>
      <c r="B9" s="22" t="s">
        <v>231</v>
      </c>
      <c r="C9" s="33"/>
    </row>
    <row r="10" spans="1:5" ht="16" thickBot="1">
      <c r="A10" s="94" t="s">
        <v>185</v>
      </c>
      <c r="B10" s="22" t="s">
        <v>237</v>
      </c>
      <c r="C10" s="33"/>
    </row>
    <row r="11" spans="1:5" ht="16" thickBot="1">
      <c r="A11" s="95" t="s">
        <v>333</v>
      </c>
      <c r="B11" s="22" t="s">
        <v>247</v>
      </c>
      <c r="C11" s="33"/>
    </row>
    <row r="12" spans="1:5" ht="16" thickBot="1">
      <c r="A12" s="84" t="s">
        <v>345</v>
      </c>
      <c r="B12" s="22" t="s">
        <v>308</v>
      </c>
      <c r="C12" s="33"/>
    </row>
    <row r="13" spans="1:5" ht="16" thickBot="1">
      <c r="A13" s="98" t="s">
        <v>372</v>
      </c>
      <c r="B13" s="22" t="s">
        <v>237</v>
      </c>
      <c r="C13" s="33"/>
    </row>
    <row r="14" spans="1:5" ht="16" thickBot="1">
      <c r="A14" s="98" t="s">
        <v>385</v>
      </c>
      <c r="B14" s="22" t="s">
        <v>337</v>
      </c>
      <c r="C14" s="33"/>
    </row>
    <row r="16" spans="1:5" ht="15" thickBot="1">
      <c r="A16" s="4" t="s">
        <v>3</v>
      </c>
    </row>
    <row r="17" spans="1:3" ht="16" thickBot="1">
      <c r="A17" s="95" t="s">
        <v>92</v>
      </c>
      <c r="B17" s="22" t="s">
        <v>237</v>
      </c>
      <c r="C17" s="33"/>
    </row>
    <row r="18" spans="1:3" ht="16" thickBot="1">
      <c r="A18" s="95" t="s">
        <v>131</v>
      </c>
      <c r="B18" s="22" t="s">
        <v>67</v>
      </c>
      <c r="C18" s="33"/>
    </row>
    <row r="19" spans="1:3" ht="16" thickBot="1">
      <c r="A19" s="95" t="s">
        <v>273</v>
      </c>
      <c r="B19" s="22" t="s">
        <v>247</v>
      </c>
      <c r="C19" s="33"/>
    </row>
    <row r="20" spans="1:3" ht="16" thickBot="1">
      <c r="A20" s="84" t="s">
        <v>282</v>
      </c>
      <c r="B20" s="22" t="s">
        <v>241</v>
      </c>
      <c r="C20" s="33"/>
    </row>
    <row r="21" spans="1:3" ht="16" thickBot="1">
      <c r="A21" s="96" t="s">
        <v>165</v>
      </c>
      <c r="B21" s="22" t="s">
        <v>247</v>
      </c>
      <c r="C21" s="33"/>
    </row>
    <row r="22" spans="1:3" ht="16" thickBot="1">
      <c r="A22" s="84" t="s">
        <v>299</v>
      </c>
      <c r="B22" s="22" t="s">
        <v>232</v>
      </c>
      <c r="C22" s="33"/>
    </row>
    <row r="23" spans="1:3" ht="16" thickBot="1">
      <c r="A23" s="84" t="s">
        <v>73</v>
      </c>
      <c r="B23" s="22" t="s">
        <v>316</v>
      </c>
      <c r="C23" s="33"/>
    </row>
    <row r="24" spans="1:3" ht="16" thickBot="1">
      <c r="A24" s="84" t="s">
        <v>362</v>
      </c>
      <c r="B24" s="22" t="s">
        <v>234</v>
      </c>
      <c r="C24" s="33"/>
    </row>
    <row r="26" spans="1:3" ht="15" thickBot="1">
      <c r="A26" s="4" t="s">
        <v>4</v>
      </c>
    </row>
    <row r="27" spans="1:3" ht="16" thickBot="1">
      <c r="A27" s="94" t="s">
        <v>105</v>
      </c>
      <c r="B27" s="22" t="s">
        <v>231</v>
      </c>
      <c r="C27" s="33"/>
    </row>
    <row r="28" spans="1:3" ht="16" thickBot="1">
      <c r="A28" s="94" t="s">
        <v>70</v>
      </c>
      <c r="B28" s="22" t="s">
        <v>228</v>
      </c>
      <c r="C28" s="33"/>
    </row>
    <row r="29" spans="1:3" ht="16" thickBot="1">
      <c r="A29" s="94" t="s">
        <v>130</v>
      </c>
      <c r="B29" s="22" t="s">
        <v>233</v>
      </c>
      <c r="C29" s="56"/>
    </row>
    <row r="30" spans="1:3" ht="16" thickBot="1">
      <c r="A30" s="84" t="s">
        <v>183</v>
      </c>
      <c r="B30" s="22" t="s">
        <v>259</v>
      </c>
      <c r="C30" s="33"/>
    </row>
    <row r="31" spans="1:3" ht="16" thickBot="1">
      <c r="A31" s="84" t="s">
        <v>116</v>
      </c>
      <c r="B31" s="22" t="s">
        <v>233</v>
      </c>
      <c r="C31" s="33"/>
    </row>
    <row r="32" spans="1:3" ht="16" thickBot="1">
      <c r="A32" s="94" t="s">
        <v>139</v>
      </c>
      <c r="B32" s="22" t="s">
        <v>231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2" workbookViewId="0">
      <selection activeCell="A22" sqref="A22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223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287</v>
      </c>
      <c r="B4" s="22" t="s">
        <v>243</v>
      </c>
      <c r="C4" s="33"/>
    </row>
    <row r="6" spans="1:5" ht="15" thickBot="1">
      <c r="A6" s="4" t="s">
        <v>2</v>
      </c>
    </row>
    <row r="7" spans="1:5" ht="16" thickBot="1">
      <c r="A7" s="94" t="s">
        <v>181</v>
      </c>
      <c r="B7" s="22" t="s">
        <v>67</v>
      </c>
      <c r="C7" s="33"/>
    </row>
    <row r="8" spans="1:5" ht="16" thickBot="1">
      <c r="A8" s="94" t="s">
        <v>142</v>
      </c>
      <c r="B8" s="22" t="s">
        <v>233</v>
      </c>
      <c r="C8" s="33"/>
    </row>
    <row r="9" spans="1:5" ht="16" thickBot="1">
      <c r="A9" s="94" t="s">
        <v>298</v>
      </c>
      <c r="B9" s="22" t="s">
        <v>243</v>
      </c>
      <c r="C9" s="33"/>
    </row>
    <row r="10" spans="1:5" ht="16" thickBot="1">
      <c r="A10" s="94" t="s">
        <v>311</v>
      </c>
      <c r="B10" s="22" t="s">
        <v>241</v>
      </c>
      <c r="C10" s="33"/>
    </row>
    <row r="11" spans="1:5" ht="16" thickBot="1">
      <c r="A11" s="95" t="s">
        <v>156</v>
      </c>
      <c r="B11" s="22" t="s">
        <v>237</v>
      </c>
      <c r="C11" s="33"/>
    </row>
    <row r="12" spans="1:5" ht="16" thickBot="1">
      <c r="A12" s="84" t="s">
        <v>328</v>
      </c>
      <c r="B12" s="22" t="s">
        <v>241</v>
      </c>
      <c r="C12" s="33"/>
    </row>
    <row r="13" spans="1:5" ht="16" thickBot="1">
      <c r="A13" s="94" t="s">
        <v>146</v>
      </c>
      <c r="B13" s="22" t="s">
        <v>237</v>
      </c>
      <c r="C13" s="33"/>
    </row>
    <row r="14" spans="1:5" ht="16" thickBot="1">
      <c r="A14" s="98" t="s">
        <v>386</v>
      </c>
      <c r="B14" s="22" t="s">
        <v>259</v>
      </c>
      <c r="C14" s="33"/>
    </row>
    <row r="16" spans="1:5" ht="15" thickBot="1">
      <c r="A16" s="4" t="s">
        <v>3</v>
      </c>
    </row>
    <row r="17" spans="1:3" ht="16" thickBot="1">
      <c r="A17" s="95" t="s">
        <v>249</v>
      </c>
      <c r="B17" s="22" t="s">
        <v>243</v>
      </c>
      <c r="C17" s="33"/>
    </row>
    <row r="18" spans="1:3" ht="16" thickBot="1">
      <c r="A18" s="95" t="s">
        <v>98</v>
      </c>
      <c r="B18" s="22" t="s">
        <v>234</v>
      </c>
      <c r="C18" s="33"/>
    </row>
    <row r="19" spans="1:3" ht="16" thickBot="1">
      <c r="A19" s="95" t="s">
        <v>260</v>
      </c>
      <c r="B19" s="22" t="s">
        <v>252</v>
      </c>
      <c r="C19" s="33"/>
    </row>
    <row r="20" spans="1:3" ht="16" thickBot="1">
      <c r="A20" s="84" t="s">
        <v>274</v>
      </c>
      <c r="B20" s="22" t="s">
        <v>257</v>
      </c>
      <c r="C20" s="33"/>
    </row>
    <row r="21" spans="1:3" ht="16" thickBot="1">
      <c r="A21" s="96" t="s">
        <v>96</v>
      </c>
      <c r="B21" s="22" t="s">
        <v>237</v>
      </c>
      <c r="C21" s="33"/>
    </row>
    <row r="22" spans="1:3" ht="16" thickBot="1">
      <c r="A22" s="84" t="s">
        <v>322</v>
      </c>
      <c r="B22" s="22" t="s">
        <v>228</v>
      </c>
      <c r="C22" s="33"/>
    </row>
    <row r="23" spans="1:3" ht="16" thickBot="1">
      <c r="A23" s="84" t="s">
        <v>344</v>
      </c>
      <c r="B23" s="22" t="s">
        <v>252</v>
      </c>
      <c r="C23" s="33"/>
    </row>
    <row r="24" spans="1:3" ht="16" thickBot="1">
      <c r="A24" s="84" t="s">
        <v>363</v>
      </c>
      <c r="B24" s="22" t="s">
        <v>239</v>
      </c>
      <c r="C24" s="33"/>
    </row>
    <row r="26" spans="1:3" ht="15" thickBot="1">
      <c r="A26" s="4" t="s">
        <v>4</v>
      </c>
    </row>
    <row r="27" spans="1:3" ht="16" thickBot="1">
      <c r="A27" s="94" t="s">
        <v>69</v>
      </c>
      <c r="B27" s="22" t="s">
        <v>233</v>
      </c>
      <c r="C27" s="33"/>
    </row>
    <row r="28" spans="1:3" ht="16" thickBot="1">
      <c r="A28" s="94" t="s">
        <v>240</v>
      </c>
      <c r="B28" s="22" t="s">
        <v>241</v>
      </c>
      <c r="C28" s="33"/>
    </row>
    <row r="29" spans="1:3" ht="16" thickBot="1">
      <c r="A29" s="94" t="s">
        <v>125</v>
      </c>
      <c r="B29" s="22" t="s">
        <v>237</v>
      </c>
      <c r="C29" s="56"/>
    </row>
    <row r="30" spans="1:3" ht="16" thickBot="1">
      <c r="A30" s="84" t="s">
        <v>315</v>
      </c>
      <c r="B30" s="22" t="s">
        <v>67</v>
      </c>
      <c r="C30" s="33"/>
    </row>
    <row r="31" spans="1:3" ht="16" thickBot="1">
      <c r="A31" s="84" t="s">
        <v>350</v>
      </c>
      <c r="B31" s="22" t="s">
        <v>279</v>
      </c>
      <c r="C31" s="33"/>
    </row>
    <row r="32" spans="1:3" ht="16" thickBot="1">
      <c r="A32" s="98" t="s">
        <v>201</v>
      </c>
      <c r="B32" s="22" t="s">
        <v>233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24" sqref="C24"/>
    </sheetView>
  </sheetViews>
  <sheetFormatPr baseColWidth="10" defaultColWidth="8.83203125" defaultRowHeight="14" x14ac:dyDescent="0"/>
  <cols>
    <col min="1" max="1" width="18.33203125" bestFit="1" customWidth="1"/>
    <col min="2" max="2" width="9.83203125" customWidth="1"/>
  </cols>
  <sheetData>
    <row r="1" spans="1:5" ht="15" thickBot="1">
      <c r="A1" s="4" t="s">
        <v>0</v>
      </c>
      <c r="B1" s="142" t="s">
        <v>224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175</v>
      </c>
      <c r="B4" s="22" t="s">
        <v>233</v>
      </c>
      <c r="C4" s="33"/>
    </row>
    <row r="6" spans="1:5" ht="15" thickBot="1">
      <c r="A6" s="4" t="s">
        <v>2</v>
      </c>
    </row>
    <row r="7" spans="1:5" ht="16" thickBot="1">
      <c r="A7" s="94" t="s">
        <v>136</v>
      </c>
      <c r="B7" s="22" t="s">
        <v>234</v>
      </c>
      <c r="C7" s="33"/>
    </row>
    <row r="8" spans="1:5" ht="16" thickBot="1">
      <c r="A8" s="94" t="s">
        <v>147</v>
      </c>
      <c r="B8" s="22" t="s">
        <v>233</v>
      </c>
      <c r="C8" s="33"/>
    </row>
    <row r="9" spans="1:5" ht="16" thickBot="1">
      <c r="A9" s="94" t="s">
        <v>309</v>
      </c>
      <c r="B9" s="22" t="s">
        <v>232</v>
      </c>
      <c r="C9" s="33"/>
    </row>
    <row r="10" spans="1:5" ht="16" thickBot="1">
      <c r="A10" s="94" t="s">
        <v>323</v>
      </c>
      <c r="B10" s="22" t="s">
        <v>239</v>
      </c>
      <c r="C10" s="33"/>
    </row>
    <row r="11" spans="1:5" ht="16" thickBot="1">
      <c r="A11" s="95" t="s">
        <v>326</v>
      </c>
      <c r="B11" s="22" t="s">
        <v>239</v>
      </c>
      <c r="C11" s="33"/>
    </row>
    <row r="12" spans="1:5" ht="16" thickBot="1">
      <c r="A12" s="84" t="s">
        <v>149</v>
      </c>
      <c r="B12" s="22" t="s">
        <v>67</v>
      </c>
      <c r="C12" s="33"/>
    </row>
    <row r="13" spans="1:5" ht="16" thickBot="1">
      <c r="A13" s="91" t="s">
        <v>346</v>
      </c>
      <c r="B13" s="22" t="s">
        <v>255</v>
      </c>
      <c r="C13" s="33"/>
    </row>
    <row r="14" spans="1:5" ht="16" thickBot="1">
      <c r="A14" s="98" t="s">
        <v>371</v>
      </c>
      <c r="B14" s="22" t="s">
        <v>239</v>
      </c>
      <c r="C14" s="33"/>
    </row>
    <row r="16" spans="1:5" ht="15" thickBot="1">
      <c r="A16" s="4" t="s">
        <v>3</v>
      </c>
    </row>
    <row r="17" spans="1:3" ht="16" thickBot="1">
      <c r="A17" s="95" t="s">
        <v>250</v>
      </c>
      <c r="B17" s="22" t="s">
        <v>241</v>
      </c>
      <c r="C17" s="33"/>
    </row>
    <row r="18" spans="1:3" ht="16" thickBot="1">
      <c r="A18" s="95" t="s">
        <v>166</v>
      </c>
      <c r="B18" s="22" t="s">
        <v>231</v>
      </c>
      <c r="C18" s="33"/>
    </row>
    <row r="19" spans="1:3" ht="16" thickBot="1">
      <c r="A19" s="95" t="s">
        <v>182</v>
      </c>
      <c r="B19" s="22" t="s">
        <v>232</v>
      </c>
      <c r="C19" s="33"/>
    </row>
    <row r="20" spans="1:3" ht="16" thickBot="1">
      <c r="A20" s="84" t="s">
        <v>117</v>
      </c>
      <c r="B20" s="22" t="s">
        <v>275</v>
      </c>
      <c r="C20" s="33"/>
    </row>
    <row r="21" spans="1:3" ht="16" thickBot="1">
      <c r="A21" s="96" t="s">
        <v>200</v>
      </c>
      <c r="B21" s="22" t="s">
        <v>67</v>
      </c>
      <c r="C21" s="33"/>
    </row>
    <row r="22" spans="1:3" ht="16" thickBot="1">
      <c r="A22" s="84" t="s">
        <v>103</v>
      </c>
      <c r="B22" s="22" t="s">
        <v>67</v>
      </c>
      <c r="C22" s="33"/>
    </row>
    <row r="23" spans="1:3" ht="16" thickBot="1">
      <c r="A23" s="84" t="s">
        <v>158</v>
      </c>
      <c r="B23" s="22" t="s">
        <v>231</v>
      </c>
      <c r="C23" s="33"/>
    </row>
    <row r="24" spans="1:3" ht="16" thickBot="1">
      <c r="A24" s="84" t="s">
        <v>387</v>
      </c>
      <c r="B24" s="22" t="s">
        <v>231</v>
      </c>
      <c r="C24" s="33"/>
    </row>
    <row r="26" spans="1:3" ht="15" thickBot="1">
      <c r="A26" s="4" t="s">
        <v>4</v>
      </c>
    </row>
    <row r="27" spans="1:3" ht="16" thickBot="1">
      <c r="A27" s="94" t="s">
        <v>77</v>
      </c>
      <c r="B27" s="22" t="s">
        <v>228</v>
      </c>
      <c r="C27" s="33"/>
    </row>
    <row r="28" spans="1:3" ht="16" thickBot="1">
      <c r="A28" s="94" t="s">
        <v>238</v>
      </c>
      <c r="B28" s="22" t="s">
        <v>239</v>
      </c>
      <c r="C28" s="33"/>
    </row>
    <row r="29" spans="1:3" ht="16" thickBot="1">
      <c r="A29" s="94" t="s">
        <v>265</v>
      </c>
      <c r="B29" s="22" t="s">
        <v>247</v>
      </c>
      <c r="C29" s="56"/>
    </row>
    <row r="30" spans="1:3" ht="16" thickBot="1">
      <c r="A30" s="84" t="s">
        <v>171</v>
      </c>
      <c r="B30" s="22" t="s">
        <v>67</v>
      </c>
      <c r="C30" s="33"/>
    </row>
    <row r="31" spans="1:3" ht="16" thickBot="1">
      <c r="A31" s="84" t="s">
        <v>334</v>
      </c>
      <c r="B31" s="22" t="s">
        <v>239</v>
      </c>
      <c r="C31" s="33"/>
    </row>
    <row r="32" spans="1:3" ht="16" thickBot="1">
      <c r="A32" s="98" t="s">
        <v>364</v>
      </c>
      <c r="B32" s="22" t="s">
        <v>239</v>
      </c>
      <c r="C32" s="33"/>
    </row>
  </sheetData>
  <sheetProtection password="F1D1" sheet="1" objects="1" scenarios="1" selectLockedCells="1" selectUnlockedCells="1"/>
  <mergeCells count="1">
    <mergeCell ref="B1:E1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3" workbookViewId="0">
      <selection activeCell="A29" sqref="A29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225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84</v>
      </c>
      <c r="B4" s="22" t="s">
        <v>228</v>
      </c>
      <c r="C4" s="33"/>
    </row>
    <row r="6" spans="1:5" ht="15" thickBot="1">
      <c r="A6" s="4" t="s">
        <v>2</v>
      </c>
    </row>
    <row r="7" spans="1:5" ht="16" thickBot="1">
      <c r="A7" s="94" t="s">
        <v>143</v>
      </c>
      <c r="B7" s="22" t="s">
        <v>231</v>
      </c>
      <c r="C7" s="33"/>
    </row>
    <row r="8" spans="1:5" ht="16" thickBot="1">
      <c r="A8" s="94" t="s">
        <v>196</v>
      </c>
      <c r="B8" s="22" t="s">
        <v>229</v>
      </c>
      <c r="C8" s="33"/>
    </row>
    <row r="9" spans="1:5" ht="16" thickBot="1">
      <c r="A9" s="94" t="s">
        <v>137</v>
      </c>
      <c r="B9" s="22" t="s">
        <v>229</v>
      </c>
      <c r="C9" s="33"/>
    </row>
    <row r="10" spans="1:5" ht="16" thickBot="1">
      <c r="A10" s="94" t="s">
        <v>312</v>
      </c>
      <c r="B10" s="22" t="s">
        <v>243</v>
      </c>
      <c r="C10" s="33"/>
    </row>
    <row r="11" spans="1:5" ht="16" thickBot="1">
      <c r="A11" s="95" t="s">
        <v>327</v>
      </c>
      <c r="B11" s="22" t="s">
        <v>234</v>
      </c>
      <c r="C11" s="33"/>
    </row>
    <row r="12" spans="1:5" ht="16" thickBot="1">
      <c r="A12" s="84" t="s">
        <v>162</v>
      </c>
      <c r="B12" s="22" t="s">
        <v>234</v>
      </c>
      <c r="C12" s="33"/>
    </row>
    <row r="13" spans="1:5" ht="16" thickBot="1">
      <c r="A13" s="94" t="s">
        <v>349</v>
      </c>
      <c r="B13" s="22" t="s">
        <v>264</v>
      </c>
      <c r="C13" s="33"/>
    </row>
    <row r="14" spans="1:5" ht="16" thickBot="1">
      <c r="A14" s="98" t="s">
        <v>370</v>
      </c>
      <c r="B14" s="22" t="s">
        <v>254</v>
      </c>
      <c r="C14" s="33"/>
    </row>
    <row r="16" spans="1:5" ht="15" thickBot="1">
      <c r="A16" s="4" t="s">
        <v>3</v>
      </c>
    </row>
    <row r="17" spans="1:3" ht="15" thickBot="1">
      <c r="A17" t="s">
        <v>190</v>
      </c>
      <c r="B17" s="22" t="s">
        <v>247</v>
      </c>
      <c r="C17" s="33"/>
    </row>
    <row r="18" spans="1:3" ht="16" thickBot="1">
      <c r="A18" s="95" t="s">
        <v>251</v>
      </c>
      <c r="B18" s="22" t="s">
        <v>237</v>
      </c>
      <c r="C18" s="33"/>
    </row>
    <row r="19" spans="1:3" ht="16" thickBot="1">
      <c r="A19" s="95" t="s">
        <v>261</v>
      </c>
      <c r="B19" s="22" t="s">
        <v>255</v>
      </c>
      <c r="C19" s="33"/>
    </row>
    <row r="20" spans="1:3" ht="16" thickBot="1">
      <c r="A20" s="84" t="s">
        <v>100</v>
      </c>
      <c r="B20" s="22" t="s">
        <v>232</v>
      </c>
      <c r="C20" s="33"/>
    </row>
    <row r="21" spans="1:3" ht="16" thickBot="1">
      <c r="A21" s="96" t="s">
        <v>297</v>
      </c>
      <c r="B21" s="22" t="s">
        <v>228</v>
      </c>
      <c r="C21" s="33"/>
    </row>
    <row r="22" spans="1:3" ht="16" thickBot="1">
      <c r="A22" s="84" t="s">
        <v>161</v>
      </c>
      <c r="B22" s="22" t="s">
        <v>254</v>
      </c>
      <c r="C22" s="33"/>
    </row>
    <row r="23" spans="1:3" ht="16" thickBot="1">
      <c r="A23" s="84" t="s">
        <v>335</v>
      </c>
      <c r="B23" s="22" t="s">
        <v>254</v>
      </c>
      <c r="C23" s="33"/>
    </row>
    <row r="24" spans="1:3" ht="16" thickBot="1">
      <c r="A24" s="84" t="s">
        <v>365</v>
      </c>
      <c r="B24" s="22" t="s">
        <v>252</v>
      </c>
      <c r="C24" s="33"/>
    </row>
    <row r="26" spans="1:3" ht="15" thickBot="1">
      <c r="A26" s="4" t="s">
        <v>4</v>
      </c>
    </row>
    <row r="27" spans="1:3" ht="16" thickBot="1">
      <c r="A27" s="94" t="s">
        <v>68</v>
      </c>
      <c r="B27" s="22" t="s">
        <v>67</v>
      </c>
      <c r="C27" s="33"/>
    </row>
    <row r="28" spans="1:3" ht="16" thickBot="1">
      <c r="A28" s="94" t="s">
        <v>118</v>
      </c>
      <c r="B28" s="22" t="s">
        <v>264</v>
      </c>
      <c r="C28" s="33"/>
    </row>
    <row r="29" spans="1:3" ht="16" thickBot="1">
      <c r="A29" s="94" t="s">
        <v>276</v>
      </c>
      <c r="B29" s="22" t="s">
        <v>243</v>
      </c>
      <c r="C29" s="56"/>
    </row>
    <row r="30" spans="1:3" ht="16" thickBot="1">
      <c r="A30" s="84" t="s">
        <v>91</v>
      </c>
      <c r="B30" s="22" t="s">
        <v>308</v>
      </c>
      <c r="C30" s="33"/>
    </row>
    <row r="31" spans="1:3" ht="16" thickBot="1">
      <c r="A31" s="84" t="s">
        <v>347</v>
      </c>
      <c r="B31" s="22" t="s">
        <v>237</v>
      </c>
      <c r="C31" s="33"/>
    </row>
    <row r="32" spans="1:3" ht="16" thickBot="1">
      <c r="A32" s="98" t="s">
        <v>388</v>
      </c>
      <c r="B32" s="22" t="s">
        <v>389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3" workbookViewId="0">
      <selection activeCell="C14" sqref="C14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226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141</v>
      </c>
      <c r="B4" s="22" t="s">
        <v>231</v>
      </c>
      <c r="C4" s="33"/>
    </row>
    <row r="6" spans="1:5" ht="15" thickBot="1">
      <c r="A6" s="4" t="s">
        <v>2</v>
      </c>
    </row>
    <row r="7" spans="1:5" ht="16" thickBot="1">
      <c r="A7" s="94" t="s">
        <v>120</v>
      </c>
      <c r="B7" s="22" t="s">
        <v>228</v>
      </c>
      <c r="C7" s="33"/>
    </row>
    <row r="8" spans="1:5" ht="16" thickBot="1">
      <c r="A8" s="94" t="s">
        <v>140</v>
      </c>
      <c r="B8" s="22" t="s">
        <v>233</v>
      </c>
      <c r="C8" s="33"/>
    </row>
    <row r="9" spans="1:5" ht="16" thickBot="1">
      <c r="A9" s="94" t="s">
        <v>313</v>
      </c>
      <c r="B9" s="22" t="s">
        <v>241</v>
      </c>
      <c r="C9" s="33"/>
    </row>
    <row r="10" spans="1:5" ht="16" thickBot="1">
      <c r="A10" s="94" t="s">
        <v>129</v>
      </c>
      <c r="B10" s="22" t="s">
        <v>229</v>
      </c>
      <c r="C10" s="33"/>
    </row>
    <row r="11" spans="1:5" ht="16" thickBot="1">
      <c r="A11" s="95" t="s">
        <v>168</v>
      </c>
      <c r="B11" s="22" t="s">
        <v>247</v>
      </c>
      <c r="C11" s="33"/>
    </row>
    <row r="12" spans="1:5" ht="16" thickBot="1">
      <c r="A12" s="84" t="s">
        <v>126</v>
      </c>
      <c r="B12" s="22" t="s">
        <v>234</v>
      </c>
      <c r="C12" s="33"/>
    </row>
    <row r="13" spans="1:5" ht="16" thickBot="1">
      <c r="A13" s="98" t="s">
        <v>366</v>
      </c>
      <c r="B13" s="22" t="s">
        <v>264</v>
      </c>
      <c r="C13" s="33"/>
    </row>
    <row r="14" spans="1:5" ht="16" thickBot="1">
      <c r="A14" s="91" t="s">
        <v>390</v>
      </c>
      <c r="B14" s="22" t="s">
        <v>356</v>
      </c>
      <c r="C14" s="33"/>
    </row>
    <row r="16" spans="1:5" ht="15" thickBot="1">
      <c r="A16" s="4" t="s">
        <v>3</v>
      </c>
    </row>
    <row r="17" spans="1:3" ht="16" thickBot="1">
      <c r="A17" s="95" t="s">
        <v>159</v>
      </c>
      <c r="B17" s="22" t="s">
        <v>232</v>
      </c>
      <c r="C17" s="33"/>
    </row>
    <row r="18" spans="1:3" ht="16" thickBot="1">
      <c r="A18" s="95" t="s">
        <v>263</v>
      </c>
      <c r="B18" s="22" t="s">
        <v>241</v>
      </c>
      <c r="C18" s="33"/>
    </row>
    <row r="19" spans="1:3" ht="16" thickBot="1">
      <c r="A19" s="95" t="s">
        <v>277</v>
      </c>
      <c r="B19" s="22" t="s">
        <v>243</v>
      </c>
      <c r="C19" s="33"/>
    </row>
    <row r="20" spans="1:3" ht="16" thickBot="1">
      <c r="A20" s="84" t="s">
        <v>110</v>
      </c>
      <c r="B20" s="22" t="s">
        <v>245</v>
      </c>
      <c r="C20" s="33"/>
    </row>
    <row r="21" spans="1:3" ht="16" thickBot="1">
      <c r="A21" s="96" t="s">
        <v>113</v>
      </c>
      <c r="B21" s="22" t="s">
        <v>234</v>
      </c>
      <c r="C21" s="33"/>
    </row>
    <row r="22" spans="1:3" ht="16" thickBot="1">
      <c r="A22" s="84" t="s">
        <v>135</v>
      </c>
      <c r="B22" s="22" t="s">
        <v>259</v>
      </c>
      <c r="C22" s="33"/>
    </row>
    <row r="23" spans="1:3" ht="16" thickBot="1">
      <c r="A23" s="84" t="s">
        <v>369</v>
      </c>
      <c r="B23" s="22" t="s">
        <v>316</v>
      </c>
      <c r="C23" s="33"/>
    </row>
    <row r="24" spans="1:3" ht="16" thickBot="1">
      <c r="A24" s="84" t="s">
        <v>336</v>
      </c>
      <c r="B24" s="22" t="s">
        <v>337</v>
      </c>
      <c r="C24" s="33"/>
    </row>
    <row r="26" spans="1:3" ht="15" thickBot="1">
      <c r="A26" s="4" t="s">
        <v>4</v>
      </c>
    </row>
    <row r="27" spans="1:3" ht="16" thickBot="1">
      <c r="A27" s="94" t="s">
        <v>71</v>
      </c>
      <c r="B27" s="22" t="s">
        <v>234</v>
      </c>
      <c r="C27" s="33"/>
    </row>
    <row r="28" spans="1:3" ht="16" thickBot="1">
      <c r="A28" s="94" t="s">
        <v>72</v>
      </c>
      <c r="B28" s="22" t="s">
        <v>237</v>
      </c>
      <c r="C28" s="33"/>
    </row>
    <row r="29" spans="1:3" ht="16" thickBot="1">
      <c r="A29" s="94" t="s">
        <v>75</v>
      </c>
      <c r="B29" s="22" t="s">
        <v>232</v>
      </c>
      <c r="C29" s="56"/>
    </row>
    <row r="30" spans="1:3" ht="16" thickBot="1">
      <c r="A30" s="84" t="s">
        <v>286</v>
      </c>
      <c r="B30" s="22" t="s">
        <v>255</v>
      </c>
      <c r="C30" s="33"/>
    </row>
    <row r="31" spans="1:3" ht="16" thickBot="1">
      <c r="A31" s="84" t="s">
        <v>157</v>
      </c>
      <c r="B31" s="22" t="s">
        <v>316</v>
      </c>
      <c r="C31" s="33"/>
    </row>
    <row r="32" spans="1:3" ht="15" thickBot="1">
      <c r="A32" t="s">
        <v>325</v>
      </c>
      <c r="B32" s="22" t="s">
        <v>234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C14" sqref="C14"/>
    </sheetView>
  </sheetViews>
  <sheetFormatPr baseColWidth="10" defaultColWidth="11.5" defaultRowHeight="14" x14ac:dyDescent="0"/>
  <sheetData>
    <row r="1" spans="1:5" ht="15" thickBot="1">
      <c r="A1" s="4" t="s">
        <v>0</v>
      </c>
      <c r="B1" s="142" t="s">
        <v>227</v>
      </c>
      <c r="C1" s="143"/>
      <c r="D1" s="143"/>
      <c r="E1" s="144"/>
    </row>
    <row r="3" spans="1:5" ht="15" thickBot="1">
      <c r="A3" s="4" t="s">
        <v>1</v>
      </c>
      <c r="B3" s="5" t="s">
        <v>0</v>
      </c>
    </row>
    <row r="4" spans="1:5" ht="15" thickBot="1">
      <c r="A4" s="19" t="s">
        <v>48</v>
      </c>
      <c r="B4" s="22" t="s">
        <v>232</v>
      </c>
      <c r="C4" s="33"/>
    </row>
    <row r="6" spans="1:5" ht="15" thickBot="1">
      <c r="A6" s="4" t="s">
        <v>2</v>
      </c>
    </row>
    <row r="7" spans="1:5" ht="16" thickBot="1">
      <c r="A7" s="94" t="s">
        <v>262</v>
      </c>
      <c r="B7" s="22" t="s">
        <v>232</v>
      </c>
      <c r="C7" s="33"/>
    </row>
    <row r="8" spans="1:5" ht="16" thickBot="1">
      <c r="A8" s="94" t="s">
        <v>192</v>
      </c>
      <c r="B8" s="22" t="s">
        <v>67</v>
      </c>
      <c r="C8" s="33"/>
    </row>
    <row r="9" spans="1:5" ht="16" thickBot="1">
      <c r="A9" s="94" t="s">
        <v>296</v>
      </c>
      <c r="B9" s="22" t="s">
        <v>257</v>
      </c>
      <c r="C9" s="33"/>
    </row>
    <row r="10" spans="1:5" ht="16" thickBot="1">
      <c r="A10" s="94" t="s">
        <v>150</v>
      </c>
      <c r="B10" s="22" t="s">
        <v>234</v>
      </c>
      <c r="C10" s="33"/>
    </row>
    <row r="11" spans="1:5" ht="16" thickBot="1">
      <c r="A11" s="95" t="s">
        <v>324</v>
      </c>
      <c r="B11" s="22" t="s">
        <v>239</v>
      </c>
      <c r="C11" s="33"/>
    </row>
    <row r="12" spans="1:5" ht="16" thickBot="1">
      <c r="A12" s="84" t="s">
        <v>338</v>
      </c>
      <c r="B12" s="22" t="s">
        <v>259</v>
      </c>
      <c r="C12" s="33"/>
    </row>
    <row r="13" spans="1:5" ht="16" thickBot="1">
      <c r="A13" s="84" t="s">
        <v>164</v>
      </c>
      <c r="B13" s="22" t="s">
        <v>275</v>
      </c>
      <c r="C13" s="33"/>
    </row>
    <row r="14" spans="1:5" ht="16" thickBot="1">
      <c r="A14" s="98" t="s">
        <v>391</v>
      </c>
      <c r="B14" s="22" t="s">
        <v>279</v>
      </c>
      <c r="C14" s="33"/>
    </row>
    <row r="16" spans="1:5" ht="15" thickBot="1">
      <c r="A16" s="4" t="s">
        <v>3</v>
      </c>
    </row>
    <row r="17" spans="1:3" ht="16" thickBot="1">
      <c r="A17" s="95" t="s">
        <v>112</v>
      </c>
      <c r="B17" s="22" t="s">
        <v>231</v>
      </c>
      <c r="C17" s="33"/>
    </row>
    <row r="18" spans="1:3" ht="16" thickBot="1">
      <c r="A18" s="95" t="s">
        <v>86</v>
      </c>
      <c r="B18" s="22" t="s">
        <v>234</v>
      </c>
      <c r="C18" s="33"/>
    </row>
    <row r="19" spans="1:3" ht="16" thickBot="1">
      <c r="A19" s="95" t="s">
        <v>278</v>
      </c>
      <c r="B19" s="22" t="s">
        <v>279</v>
      </c>
      <c r="C19" s="33"/>
    </row>
    <row r="20" spans="1:3" ht="16" thickBot="1">
      <c r="A20" s="84" t="s">
        <v>208</v>
      </c>
      <c r="B20" s="22" t="s">
        <v>233</v>
      </c>
      <c r="C20" s="33"/>
    </row>
    <row r="21" spans="1:3" ht="16" thickBot="1">
      <c r="A21" s="96" t="s">
        <v>152</v>
      </c>
      <c r="B21" s="22" t="s">
        <v>252</v>
      </c>
      <c r="C21" s="33"/>
    </row>
    <row r="22" spans="1:3" ht="16" thickBot="1">
      <c r="A22" s="84" t="s">
        <v>339</v>
      </c>
      <c r="B22" s="22" t="s">
        <v>255</v>
      </c>
      <c r="C22" s="33"/>
    </row>
    <row r="23" spans="1:3" ht="16" thickBot="1">
      <c r="A23" s="84" t="s">
        <v>367</v>
      </c>
      <c r="B23" s="22" t="s">
        <v>275</v>
      </c>
      <c r="C23" s="33"/>
    </row>
    <row r="24" spans="1:3" ht="16" thickBot="1">
      <c r="A24" s="84" t="s">
        <v>368</v>
      </c>
      <c r="B24" s="22" t="s">
        <v>243</v>
      </c>
      <c r="C24" s="33"/>
    </row>
    <row r="26" spans="1:3" ht="15" thickBot="1">
      <c r="A26" s="4" t="s">
        <v>4</v>
      </c>
    </row>
    <row r="27" spans="1:3" ht="16" thickBot="1">
      <c r="A27" s="94" t="s">
        <v>235</v>
      </c>
      <c r="B27" s="22" t="s">
        <v>236</v>
      </c>
      <c r="C27" s="33"/>
    </row>
    <row r="28" spans="1:3" ht="16" thickBot="1">
      <c r="A28" s="94" t="s">
        <v>65</v>
      </c>
      <c r="B28" s="22" t="s">
        <v>229</v>
      </c>
      <c r="C28" s="33"/>
    </row>
    <row r="29" spans="1:3" ht="16" thickBot="1">
      <c r="A29" s="94" t="s">
        <v>207</v>
      </c>
      <c r="B29" s="22" t="s">
        <v>259</v>
      </c>
      <c r="C29" s="56"/>
    </row>
    <row r="30" spans="1:3" ht="16" thickBot="1">
      <c r="A30" s="84" t="s">
        <v>134</v>
      </c>
      <c r="B30" s="22" t="s">
        <v>266</v>
      </c>
      <c r="C30" s="33"/>
    </row>
    <row r="31" spans="1:3" ht="16" thickBot="1">
      <c r="A31" s="84" t="s">
        <v>314</v>
      </c>
      <c r="B31" s="22" t="s">
        <v>275</v>
      </c>
      <c r="C31" s="33"/>
    </row>
    <row r="32" spans="1:3" ht="16" thickBot="1">
      <c r="A32" s="94" t="s">
        <v>348</v>
      </c>
      <c r="B32" s="22" t="s">
        <v>254</v>
      </c>
      <c r="C32" s="33"/>
    </row>
  </sheetData>
  <sheetProtection password="F1D1" sheet="1" objects="1" scenarios="1"/>
  <mergeCells count="1">
    <mergeCell ref="B1:E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Fogli di lavoro</vt:lpstr>
      </vt:variant>
      <vt:variant>
        <vt:i4>25</vt:i4>
      </vt:variant>
    </vt:vector>
  </HeadingPairs>
  <TitlesOfParts>
    <vt:vector size="25" baseType="lpstr">
      <vt:lpstr>TABELLONE</vt:lpstr>
      <vt:lpstr>1° GIORNATA</vt:lpstr>
      <vt:lpstr>2° GIORNATA</vt:lpstr>
      <vt:lpstr>3° GIORNATA</vt:lpstr>
      <vt:lpstr>4° GIORNATA</vt:lpstr>
      <vt:lpstr>5° GIORNATA</vt:lpstr>
      <vt:lpstr>6° GIORNATA</vt:lpstr>
      <vt:lpstr>QUARTI andata</vt:lpstr>
      <vt:lpstr>QUARTI ritorno</vt:lpstr>
      <vt:lpstr>SEMIFINALE andata</vt:lpstr>
      <vt:lpstr>SEMIFINALE ritorno</vt:lpstr>
      <vt:lpstr>FINALE</vt:lpstr>
      <vt:lpstr>lista giocatori</vt:lpstr>
      <vt:lpstr>interfogat</vt:lpstr>
      <vt:lpstr>skiacciak</vt:lpstr>
      <vt:lpstr>numbers</vt:lpstr>
      <vt:lpstr>cs riposa</vt:lpstr>
      <vt:lpstr>ac denti</vt:lpstr>
      <vt:lpstr>ac conte</vt:lpstr>
      <vt:lpstr>flybeard</vt:lpstr>
      <vt:lpstr>marcellona</vt:lpstr>
      <vt:lpstr>evribadi</vt:lpstr>
      <vt:lpstr>scarsenal</vt:lpstr>
      <vt:lpstr>mc town</vt:lpstr>
      <vt:lpstr>brigata gurren</vt:lpstr>
    </vt:vector>
  </TitlesOfParts>
  <Company>Infogroup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dcterms:created xsi:type="dcterms:W3CDTF">2014-06-03T07:35:32Z</dcterms:created>
  <dcterms:modified xsi:type="dcterms:W3CDTF">2016-12-08T11:58:22Z</dcterms:modified>
</cp:coreProperties>
</file>